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8" windowWidth="18735" windowHeight="12218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Pol'!$A$1:$U$105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95" i="12"/>
  <c r="F39" i="1" s="1"/>
  <c r="F40" s="1"/>
  <c r="F9" i="12"/>
  <c r="G9" s="1"/>
  <c r="I9"/>
  <c r="K9"/>
  <c r="O9"/>
  <c r="Q9"/>
  <c r="U9"/>
  <c r="F10"/>
  <c r="G10" s="1"/>
  <c r="M10" s="1"/>
  <c r="I10"/>
  <c r="K10"/>
  <c r="O10"/>
  <c r="Q10"/>
  <c r="U10"/>
  <c r="F11"/>
  <c r="G11" s="1"/>
  <c r="M11" s="1"/>
  <c r="I11"/>
  <c r="K11"/>
  <c r="O11"/>
  <c r="Q11"/>
  <c r="U11"/>
  <c r="F12"/>
  <c r="G12" s="1"/>
  <c r="M12" s="1"/>
  <c r="I12"/>
  <c r="K12"/>
  <c r="O12"/>
  <c r="Q12"/>
  <c r="U12"/>
  <c r="F14"/>
  <c r="G14" s="1"/>
  <c r="I14"/>
  <c r="I13" s="1"/>
  <c r="K14"/>
  <c r="K13" s="1"/>
  <c r="O14"/>
  <c r="O13" s="1"/>
  <c r="Q14"/>
  <c r="Q13" s="1"/>
  <c r="U14"/>
  <c r="U13" s="1"/>
  <c r="F16"/>
  <c r="G16" s="1"/>
  <c r="I16"/>
  <c r="I15" s="1"/>
  <c r="K16"/>
  <c r="K15" s="1"/>
  <c r="O16"/>
  <c r="O15" s="1"/>
  <c r="Q16"/>
  <c r="Q15" s="1"/>
  <c r="U16"/>
  <c r="U15" s="1"/>
  <c r="F18"/>
  <c r="G18" s="1"/>
  <c r="I18"/>
  <c r="K18"/>
  <c r="O18"/>
  <c r="Q18"/>
  <c r="U18"/>
  <c r="F19"/>
  <c r="G19"/>
  <c r="M19" s="1"/>
  <c r="I19"/>
  <c r="K19"/>
  <c r="O19"/>
  <c r="Q19"/>
  <c r="U19"/>
  <c r="F20"/>
  <c r="G20" s="1"/>
  <c r="M20" s="1"/>
  <c r="I20"/>
  <c r="K20"/>
  <c r="O20"/>
  <c r="Q20"/>
  <c r="U20"/>
  <c r="F21"/>
  <c r="G21"/>
  <c r="M21" s="1"/>
  <c r="I21"/>
  <c r="K21"/>
  <c r="O21"/>
  <c r="Q21"/>
  <c r="U21"/>
  <c r="F23"/>
  <c r="G23" s="1"/>
  <c r="I23"/>
  <c r="K23"/>
  <c r="O23"/>
  <c r="Q23"/>
  <c r="U23"/>
  <c r="F24"/>
  <c r="G24" s="1"/>
  <c r="M24" s="1"/>
  <c r="I24"/>
  <c r="K24"/>
  <c r="O24"/>
  <c r="Q24"/>
  <c r="U24"/>
  <c r="F25"/>
  <c r="G25" s="1"/>
  <c r="M25" s="1"/>
  <c r="I25"/>
  <c r="K25"/>
  <c r="O25"/>
  <c r="Q25"/>
  <c r="U25"/>
  <c r="F27"/>
  <c r="G27" s="1"/>
  <c r="I27"/>
  <c r="K27"/>
  <c r="O27"/>
  <c r="Q27"/>
  <c r="U27"/>
  <c r="F28"/>
  <c r="G28" s="1"/>
  <c r="M28" s="1"/>
  <c r="I28"/>
  <c r="K28"/>
  <c r="O28"/>
  <c r="Q28"/>
  <c r="U28"/>
  <c r="F29"/>
  <c r="G29" s="1"/>
  <c r="M29" s="1"/>
  <c r="I29"/>
  <c r="K29"/>
  <c r="O29"/>
  <c r="Q29"/>
  <c r="U29"/>
  <c r="F31"/>
  <c r="G31" s="1"/>
  <c r="I31"/>
  <c r="I30" s="1"/>
  <c r="K31"/>
  <c r="K30" s="1"/>
  <c r="O31"/>
  <c r="O30" s="1"/>
  <c r="Q31"/>
  <c r="Q30" s="1"/>
  <c r="U31"/>
  <c r="U30" s="1"/>
  <c r="F33"/>
  <c r="G33" s="1"/>
  <c r="I33"/>
  <c r="I32" s="1"/>
  <c r="K33"/>
  <c r="K32" s="1"/>
  <c r="O33"/>
  <c r="O32" s="1"/>
  <c r="Q33"/>
  <c r="Q32" s="1"/>
  <c r="U33"/>
  <c r="U32" s="1"/>
  <c r="F35"/>
  <c r="G35" s="1"/>
  <c r="I35"/>
  <c r="I34" s="1"/>
  <c r="K35"/>
  <c r="O35"/>
  <c r="O34" s="1"/>
  <c r="Q35"/>
  <c r="Q34" s="1"/>
  <c r="U35"/>
  <c r="U34" s="1"/>
  <c r="F36"/>
  <c r="G36" s="1"/>
  <c r="M36" s="1"/>
  <c r="I36"/>
  <c r="K36"/>
  <c r="O36"/>
  <c r="Q36"/>
  <c r="U36"/>
  <c r="F38"/>
  <c r="G38" s="1"/>
  <c r="I38"/>
  <c r="K38"/>
  <c r="O38"/>
  <c r="O37" s="1"/>
  <c r="Q38"/>
  <c r="Q37" s="1"/>
  <c r="U38"/>
  <c r="U37" s="1"/>
  <c r="F39"/>
  <c r="G39" s="1"/>
  <c r="M39" s="1"/>
  <c r="I39"/>
  <c r="K39"/>
  <c r="O39"/>
  <c r="Q39"/>
  <c r="U39"/>
  <c r="F41"/>
  <c r="G41" s="1"/>
  <c r="I41"/>
  <c r="K41"/>
  <c r="O41"/>
  <c r="Q41"/>
  <c r="U41"/>
  <c r="F42"/>
  <c r="G42" s="1"/>
  <c r="M42" s="1"/>
  <c r="I42"/>
  <c r="K42"/>
  <c r="O42"/>
  <c r="Q42"/>
  <c r="U42"/>
  <c r="F43"/>
  <c r="G43" s="1"/>
  <c r="M43" s="1"/>
  <c r="I43"/>
  <c r="K43"/>
  <c r="O43"/>
  <c r="Q43"/>
  <c r="U43"/>
  <c r="F44"/>
  <c r="G44" s="1"/>
  <c r="M44" s="1"/>
  <c r="I44"/>
  <c r="K44"/>
  <c r="O44"/>
  <c r="Q44"/>
  <c r="U44"/>
  <c r="F45"/>
  <c r="G45" s="1"/>
  <c r="M45" s="1"/>
  <c r="I45"/>
  <c r="K45"/>
  <c r="O45"/>
  <c r="Q45"/>
  <c r="U45"/>
  <c r="F46"/>
  <c r="G46" s="1"/>
  <c r="M46" s="1"/>
  <c r="I46"/>
  <c r="K46"/>
  <c r="O46"/>
  <c r="Q46"/>
  <c r="U46"/>
  <c r="F47"/>
  <c r="G47" s="1"/>
  <c r="M47" s="1"/>
  <c r="I47"/>
  <c r="K47"/>
  <c r="O47"/>
  <c r="Q47"/>
  <c r="U47"/>
  <c r="F48"/>
  <c r="G48" s="1"/>
  <c r="M48" s="1"/>
  <c r="I48"/>
  <c r="K48"/>
  <c r="O48"/>
  <c r="Q48"/>
  <c r="U48"/>
  <c r="F49"/>
  <c r="G49" s="1"/>
  <c r="M49" s="1"/>
  <c r="I49"/>
  <c r="K49"/>
  <c r="O49"/>
  <c r="Q49"/>
  <c r="U49"/>
  <c r="F50"/>
  <c r="G50" s="1"/>
  <c r="M50" s="1"/>
  <c r="I50"/>
  <c r="K50"/>
  <c r="O50"/>
  <c r="Q50"/>
  <c r="U50"/>
  <c r="F51"/>
  <c r="G51" s="1"/>
  <c r="M51" s="1"/>
  <c r="I51"/>
  <c r="K51"/>
  <c r="O51"/>
  <c r="Q51"/>
  <c r="U51"/>
  <c r="F52"/>
  <c r="G52" s="1"/>
  <c r="M52" s="1"/>
  <c r="I52"/>
  <c r="K52"/>
  <c r="O52"/>
  <c r="Q52"/>
  <c r="U52"/>
  <c r="F53"/>
  <c r="G53" s="1"/>
  <c r="M53" s="1"/>
  <c r="I53"/>
  <c r="K53"/>
  <c r="O53"/>
  <c r="Q53"/>
  <c r="U53"/>
  <c r="F54"/>
  <c r="G54" s="1"/>
  <c r="M54" s="1"/>
  <c r="I54"/>
  <c r="K54"/>
  <c r="O54"/>
  <c r="Q54"/>
  <c r="U54"/>
  <c r="F56"/>
  <c r="G56" s="1"/>
  <c r="I56"/>
  <c r="K56"/>
  <c r="K55" s="1"/>
  <c r="O56"/>
  <c r="Q56"/>
  <c r="U56"/>
  <c r="F57"/>
  <c r="G57"/>
  <c r="M57" s="1"/>
  <c r="I57"/>
  <c r="K57"/>
  <c r="O57"/>
  <c r="Q57"/>
  <c r="U57"/>
  <c r="F58"/>
  <c r="G58" s="1"/>
  <c r="M58" s="1"/>
  <c r="I58"/>
  <c r="K58"/>
  <c r="O58"/>
  <c r="Q58"/>
  <c r="U58"/>
  <c r="F59"/>
  <c r="G59" s="1"/>
  <c r="M59" s="1"/>
  <c r="I59"/>
  <c r="K59"/>
  <c r="O59"/>
  <c r="Q59"/>
  <c r="U59"/>
  <c r="F60"/>
  <c r="G60" s="1"/>
  <c r="M60" s="1"/>
  <c r="I60"/>
  <c r="K60"/>
  <c r="O60"/>
  <c r="Q60"/>
  <c r="U60"/>
  <c r="F62"/>
  <c r="G62" s="1"/>
  <c r="I62"/>
  <c r="K62"/>
  <c r="O62"/>
  <c r="Q62"/>
  <c r="U62"/>
  <c r="F63"/>
  <c r="G63" s="1"/>
  <c r="M63" s="1"/>
  <c r="I63"/>
  <c r="K63"/>
  <c r="O63"/>
  <c r="Q63"/>
  <c r="U63"/>
  <c r="F64"/>
  <c r="G64" s="1"/>
  <c r="M64" s="1"/>
  <c r="I64"/>
  <c r="K64"/>
  <c r="O64"/>
  <c r="Q64"/>
  <c r="U64"/>
  <c r="F65"/>
  <c r="G65" s="1"/>
  <c r="M65" s="1"/>
  <c r="I65"/>
  <c r="K65"/>
  <c r="O65"/>
  <c r="Q65"/>
  <c r="U65"/>
  <c r="F66"/>
  <c r="G66" s="1"/>
  <c r="M66" s="1"/>
  <c r="I66"/>
  <c r="K66"/>
  <c r="O66"/>
  <c r="Q66"/>
  <c r="U66"/>
  <c r="F67"/>
  <c r="G67" s="1"/>
  <c r="M67" s="1"/>
  <c r="I67"/>
  <c r="K67"/>
  <c r="O67"/>
  <c r="Q67"/>
  <c r="U67"/>
  <c r="F68"/>
  <c r="G68" s="1"/>
  <c r="M68" s="1"/>
  <c r="I68"/>
  <c r="K68"/>
  <c r="O68"/>
  <c r="Q68"/>
  <c r="U68"/>
  <c r="F70"/>
  <c r="G70" s="1"/>
  <c r="I70"/>
  <c r="K70"/>
  <c r="O70"/>
  <c r="Q70"/>
  <c r="U70"/>
  <c r="F71"/>
  <c r="G71" s="1"/>
  <c r="M71" s="1"/>
  <c r="I71"/>
  <c r="K71"/>
  <c r="O71"/>
  <c r="Q71"/>
  <c r="U71"/>
  <c r="F72"/>
  <c r="G72" s="1"/>
  <c r="M72" s="1"/>
  <c r="I72"/>
  <c r="K72"/>
  <c r="O72"/>
  <c r="Q72"/>
  <c r="U72"/>
  <c r="F73"/>
  <c r="G73" s="1"/>
  <c r="M73" s="1"/>
  <c r="I73"/>
  <c r="K73"/>
  <c r="O73"/>
  <c r="Q73"/>
  <c r="U73"/>
  <c r="F75"/>
  <c r="G75" s="1"/>
  <c r="I75"/>
  <c r="K75"/>
  <c r="O75"/>
  <c r="Q75"/>
  <c r="U75"/>
  <c r="F76"/>
  <c r="G76" s="1"/>
  <c r="M76" s="1"/>
  <c r="I76"/>
  <c r="K76"/>
  <c r="O76"/>
  <c r="Q76"/>
  <c r="U76"/>
  <c r="F78"/>
  <c r="G78" s="1"/>
  <c r="M78" s="1"/>
  <c r="I78"/>
  <c r="K78"/>
  <c r="O78"/>
  <c r="Q78"/>
  <c r="U78"/>
  <c r="U77" s="1"/>
  <c r="F79"/>
  <c r="G79" s="1"/>
  <c r="M79" s="1"/>
  <c r="I79"/>
  <c r="K79"/>
  <c r="O79"/>
  <c r="Q79"/>
  <c r="U79"/>
  <c r="F80"/>
  <c r="G80"/>
  <c r="M80" s="1"/>
  <c r="I80"/>
  <c r="K80"/>
  <c r="O80"/>
  <c r="Q80"/>
  <c r="U80"/>
  <c r="F81"/>
  <c r="G81" s="1"/>
  <c r="M81" s="1"/>
  <c r="I81"/>
  <c r="K81"/>
  <c r="O81"/>
  <c r="Q81"/>
  <c r="U81"/>
  <c r="F82"/>
  <c r="G82" s="1"/>
  <c r="M82" s="1"/>
  <c r="I82"/>
  <c r="K82"/>
  <c r="O82"/>
  <c r="Q82"/>
  <c r="U82"/>
  <c r="F83"/>
  <c r="G83" s="1"/>
  <c r="M83" s="1"/>
  <c r="I83"/>
  <c r="K83"/>
  <c r="O83"/>
  <c r="Q83"/>
  <c r="U83"/>
  <c r="F85"/>
  <c r="G85" s="1"/>
  <c r="I85"/>
  <c r="I84" s="1"/>
  <c r="K85"/>
  <c r="K84" s="1"/>
  <c r="O85"/>
  <c r="O84" s="1"/>
  <c r="Q85"/>
  <c r="Q84" s="1"/>
  <c r="U85"/>
  <c r="U84" s="1"/>
  <c r="F87"/>
  <c r="G87" s="1"/>
  <c r="I87"/>
  <c r="K87"/>
  <c r="O87"/>
  <c r="Q87"/>
  <c r="U87"/>
  <c r="F88"/>
  <c r="G88" s="1"/>
  <c r="M88" s="1"/>
  <c r="I88"/>
  <c r="K88"/>
  <c r="O88"/>
  <c r="Q88"/>
  <c r="U88"/>
  <c r="F89"/>
  <c r="G89" s="1"/>
  <c r="M89" s="1"/>
  <c r="I89"/>
  <c r="K89"/>
  <c r="O89"/>
  <c r="Q89"/>
  <c r="U89"/>
  <c r="F90"/>
  <c r="G90" s="1"/>
  <c r="M90" s="1"/>
  <c r="I90"/>
  <c r="K90"/>
  <c r="O90"/>
  <c r="Q90"/>
  <c r="U90"/>
  <c r="F91"/>
  <c r="G91" s="1"/>
  <c r="M91" s="1"/>
  <c r="I91"/>
  <c r="K91"/>
  <c r="O91"/>
  <c r="Q91"/>
  <c r="U91"/>
  <c r="F92"/>
  <c r="G92" s="1"/>
  <c r="M92" s="1"/>
  <c r="I92"/>
  <c r="K92"/>
  <c r="O92"/>
  <c r="Q92"/>
  <c r="U92"/>
  <c r="F93"/>
  <c r="G93" s="1"/>
  <c r="M93" s="1"/>
  <c r="I93"/>
  <c r="K93"/>
  <c r="O93"/>
  <c r="Q93"/>
  <c r="U93"/>
  <c r="I18" i="1"/>
  <c r="G27"/>
  <c r="J28"/>
  <c r="J26"/>
  <c r="G38"/>
  <c r="F38"/>
  <c r="J23"/>
  <c r="J24"/>
  <c r="J25"/>
  <c r="J27"/>
  <c r="E24"/>
  <c r="E26"/>
  <c r="M18" i="12" l="1"/>
  <c r="M17" s="1"/>
  <c r="G17"/>
  <c r="I50" i="1" s="1"/>
  <c r="AD95" i="12"/>
  <c r="G39" i="1" s="1"/>
  <c r="G40" s="1"/>
  <c r="G25" s="1"/>
  <c r="G26" s="1"/>
  <c r="M33" i="12"/>
  <c r="M32" s="1"/>
  <c r="G32"/>
  <c r="I54" i="1" s="1"/>
  <c r="M56" i="12"/>
  <c r="G55"/>
  <c r="I58" i="1" s="1"/>
  <c r="Q55" i="12"/>
  <c r="K26"/>
  <c r="I8"/>
  <c r="I86"/>
  <c r="I74"/>
  <c r="I69"/>
  <c r="U55"/>
  <c r="O26"/>
  <c r="K8"/>
  <c r="K86"/>
  <c r="I77"/>
  <c r="K74"/>
  <c r="K69"/>
  <c r="Q26"/>
  <c r="I17"/>
  <c r="O8"/>
  <c r="O86"/>
  <c r="K77"/>
  <c r="O74"/>
  <c r="O69"/>
  <c r="U26"/>
  <c r="K17"/>
  <c r="Q8"/>
  <c r="O55"/>
  <c r="Q86"/>
  <c r="O77"/>
  <c r="Q74"/>
  <c r="Q69"/>
  <c r="O17"/>
  <c r="U8"/>
  <c r="O61"/>
  <c r="U86"/>
  <c r="Q77"/>
  <c r="U74"/>
  <c r="U69"/>
  <c r="I22"/>
  <c r="Q17"/>
  <c r="K22"/>
  <c r="U17"/>
  <c r="I61"/>
  <c r="I40"/>
  <c r="I37"/>
  <c r="O22"/>
  <c r="K61"/>
  <c r="K40"/>
  <c r="K37"/>
  <c r="K34"/>
  <c r="Q22"/>
  <c r="I55"/>
  <c r="O40"/>
  <c r="U22"/>
  <c r="Q40"/>
  <c r="Q61"/>
  <c r="U61"/>
  <c r="U40"/>
  <c r="I26"/>
  <c r="G23" i="1"/>
  <c r="M38" i="12"/>
  <c r="M37" s="1"/>
  <c r="G37"/>
  <c r="I56" i="1" s="1"/>
  <c r="M14" i="12"/>
  <c r="M13" s="1"/>
  <c r="G13"/>
  <c r="I48" i="1" s="1"/>
  <c r="M9" i="12"/>
  <c r="M8" s="1"/>
  <c r="G8"/>
  <c r="M87"/>
  <c r="M86" s="1"/>
  <c r="G86"/>
  <c r="I64" i="1" s="1"/>
  <c r="I19" s="1"/>
  <c r="G22" i="12"/>
  <c r="I51" i="1" s="1"/>
  <c r="M23" i="12"/>
  <c r="M22" s="1"/>
  <c r="M55"/>
  <c r="M77"/>
  <c r="M16"/>
  <c r="M15" s="1"/>
  <c r="G15"/>
  <c r="I49" i="1" s="1"/>
  <c r="M85" i="12"/>
  <c r="M84" s="1"/>
  <c r="G84"/>
  <c r="I63" i="1" s="1"/>
  <c r="I20" s="1"/>
  <c r="G61" i="12"/>
  <c r="I59" i="1" s="1"/>
  <c r="M62" i="12"/>
  <c r="M61" s="1"/>
  <c r="M41"/>
  <c r="M40" s="1"/>
  <c r="G40"/>
  <c r="I57" i="1" s="1"/>
  <c r="M35" i="12"/>
  <c r="M34" s="1"/>
  <c r="G34"/>
  <c r="I55" i="1" s="1"/>
  <c r="G26" i="12"/>
  <c r="I52" i="1" s="1"/>
  <c r="M27" i="12"/>
  <c r="M26" s="1"/>
  <c r="G74"/>
  <c r="I61" i="1" s="1"/>
  <c r="M75" i="12"/>
  <c r="M74" s="1"/>
  <c r="G69"/>
  <c r="I60" i="1" s="1"/>
  <c r="I17" s="1"/>
  <c r="M70" i="12"/>
  <c r="M69" s="1"/>
  <c r="M31"/>
  <c r="M30" s="1"/>
  <c r="G30"/>
  <c r="I53" i="1" s="1"/>
  <c r="G77" i="12"/>
  <c r="I62" i="1" s="1"/>
  <c r="G95" i="12" l="1"/>
  <c r="I47" i="1"/>
  <c r="G28"/>
  <c r="H39"/>
  <c r="I39" s="1"/>
  <c r="I40" s="1"/>
  <c r="J39" s="1"/>
  <c r="J40" s="1"/>
  <c r="G24"/>
  <c r="G29" s="1"/>
  <c r="I16" l="1"/>
  <c r="I21" s="1"/>
  <c r="I65"/>
  <c r="H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<sst xmlns="http://schemas.openxmlformats.org/spreadsheetml/2006/main" count="514" uniqueCount="265">
  <si>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</si>
  <si>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</si>
  <si>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</si>
  <si>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</si>
  <si>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</si>
  <si>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</si>
  <si>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</si>
  <si>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</si>
  <si>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</si>
  <si>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</si>
  <si>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</si>
  <si>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</si>
  <si>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</si>
  <si>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</si>
  <si>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</si>
  <si>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</si>
  <si>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</si>
  <si>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</si>
  <si>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</si>
  <si>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</si>
  <si>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</si>
  <si>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</si>
  <si>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</si>
  <si>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</si>
  <si>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</si>
  <si>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</si>
  <si>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</si>
  <si>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</si>
  <si>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</si>
  <si>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</si>
  <si>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</si>
  <si>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</si>
  <si>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</si>
  <si>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</si>
  <si>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</si>
  <si>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</si>
  <si>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</si>
  <si>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</si>
  <si>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</si>
  <si>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</si>
  <si>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</si>
  <si>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</si>
  <si>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</si>
  <si>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Nemocnice Znojmo</t>
  </si>
  <si>
    <t>Rozpočet:</t>
  </si>
  <si>
    <t>Misto</t>
  </si>
  <si>
    <t>Místo č.9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</si>
  <si>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</si>
  <si>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</si>
  <si>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</si>
  <si>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</si>
  <si>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</si>
  <si>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</si>
  <si>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</si>
  <si>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</si>
  <si>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</si>
  <si>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</si>
  <si>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</si>
  <si>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</si>
  <si>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</si>
  <si>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</si>
  <si>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</si>
  <si>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</si>
  <si>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</si>
  <si>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</si>
  <si>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</si>
  <si>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</si>
  <si>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</si>
  <si>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720</t>
  </si>
  <si>
    <t>Zdravotechnická instalace</t>
  </si>
  <si>
    <t>721</t>
  </si>
  <si>
    <t>Vnitřní kanalizace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</si>
  <si>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</si>
  <si>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</si>
  <si>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</si>
  <si>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</si>
  <si>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</si>
  <si>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</si>
  <si>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</si>
  <si>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</si>
  <si>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</si>
  <si>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</si>
  <si>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</si>
  <si>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</si>
  <si>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</si>
  <si>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</si>
  <si>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</si>
  <si>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</si>
  <si>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</si>
  <si>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</si>
  <si>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</si>
  <si>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</si>
  <si>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</si>
  <si>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</si>
  <si>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</si>
  <si>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</si>
  <si>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</si>
  <si>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</si>
  <si>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</si>
  <si>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</si>
  <si>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</si>
  <si>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</si>
  <si>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</si>
  <si>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</si>
  <si>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</si>
  <si>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</si>
  <si>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</si>
  <si>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</si>
  <si>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</si>
  <si>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</si>
  <si>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</si>
  <si>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</si>
  <si>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</si>
  <si>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342013321R00</t>
  </si>
  <si>
    <t>Příčka SDK tl.95 mm,ocel.kce,1x oplášť.,RB 12,5mm</t>
  </si>
  <si>
    <t>m2</t>
  </si>
  <si>
    <t>POL1_0</t>
  </si>
  <si>
    <t>347016231R00</t>
  </si>
  <si>
    <t>Předstěna SDK, tl. 125 mm, ocel. kce CW,  2x RB 12,5 mm, bez izol.</t>
  </si>
  <si>
    <t>342263410R00</t>
  </si>
  <si>
    <t>Osazení revizních dvířek do SDK příček, do 0,25 m2</t>
  </si>
  <si>
    <t>kus</t>
  </si>
  <si>
    <t>346244351RT2</t>
  </si>
  <si>
    <t>Obezdívka koupelnových van tl. 6,5 cm, s použitím suché maltové směsi</t>
  </si>
  <si>
    <t>416061132T00</t>
  </si>
  <si>
    <t>Montáž sádrokartonového kazetového podhledu, 600x600, zavěšená kovová konstrukce, bez izolace</t>
  </si>
  <si>
    <t>602016193R00</t>
  </si>
  <si>
    <t xml:space="preserve">Penetrace hloubková stěn </t>
  </si>
  <si>
    <t>612421626R00</t>
  </si>
  <si>
    <t>Omítka vnitřní zdiva, MVC, hladká</t>
  </si>
  <si>
    <t>612471411R00</t>
  </si>
  <si>
    <t>Úprava vnitřních stěn aktivovaným štukem</t>
  </si>
  <si>
    <t>612481211RT2</t>
  </si>
  <si>
    <t>Montáž výztužné sítě (perlinky) do stěrky-stěny, včetně výztužné sítě a stěrkového tmelu</t>
  </si>
  <si>
    <t>611.RA</t>
  </si>
  <si>
    <t>Zapravení omítek po vybouraných dvěřích vč. malby, uvedení do původního vzhledu chodby</t>
  </si>
  <si>
    <t>kpl.</t>
  </si>
  <si>
    <t>POL2_0</t>
  </si>
  <si>
    <t>642942111RU5</t>
  </si>
  <si>
    <t>Osazení zárubní dveřních ocelových, pl. do 2,5 m2, včetně dodávky zárubně  110 x 197 x 16 cm</t>
  </si>
  <si>
    <t>642942111RU4</t>
  </si>
  <si>
    <t>Osazení zárubní dveřních ocelových, pl. do 2,5 m2, včetně dodávky zárubně  80 x 197 x 16 cm</t>
  </si>
  <si>
    <t>642942111RT2</t>
  </si>
  <si>
    <t>Osazení zárubní dveřních ocelových, pl. do 2,5 m2, včetně dodávky zárubně  90 x 197 x 11 cm</t>
  </si>
  <si>
    <t>962200011RAA</t>
  </si>
  <si>
    <t>Bourání příček z cihel pálených, tloušťka 10 cm</t>
  </si>
  <si>
    <t>968061125R00</t>
  </si>
  <si>
    <t>Vyvěšení dřevěných dveřních křídel pl. do 2 m2</t>
  </si>
  <si>
    <t>968072455R00</t>
  </si>
  <si>
    <t>Vybourání kovových dveřních zárubní pl. do 2 m2</t>
  </si>
  <si>
    <t>978500010RA0</t>
  </si>
  <si>
    <t>Odsekání vnitřních obkladů a dlažby</t>
  </si>
  <si>
    <t>999281111R00</t>
  </si>
  <si>
    <t>Přesun hmot pro opravy a údržbu do výšky 25 m</t>
  </si>
  <si>
    <t>t</t>
  </si>
  <si>
    <t>72001</t>
  </si>
  <si>
    <t>ZTI - hrubé rozvody (trubní vedení, vč. odbočky,kolena spotřební instal. mat.vč. práce</t>
  </si>
  <si>
    <t>72002</t>
  </si>
  <si>
    <t>ZTI - kompletace, osazení zařizovacích předmětů</t>
  </si>
  <si>
    <t>721210813R00</t>
  </si>
  <si>
    <t>Demontáž vpusti, DN 100 mm</t>
  </si>
  <si>
    <t>721223425R00</t>
  </si>
  <si>
    <t xml:space="preserve">Vpusť podlahová se zápachovou uzávěrkou </t>
  </si>
  <si>
    <t>725290020RA0</t>
  </si>
  <si>
    <t>Demontáž umyvadla včetně baterie a konzol</t>
  </si>
  <si>
    <t>725220841R00</t>
  </si>
  <si>
    <t>Demontáž ocelové vany</t>
  </si>
  <si>
    <t>soubor</t>
  </si>
  <si>
    <t>725839203R00</t>
  </si>
  <si>
    <t>Baterie vanová nástěnné G 1/2 včetně montáže</t>
  </si>
  <si>
    <t>725849202R00</t>
  </si>
  <si>
    <t>Montáž baterií sprchových termostatických</t>
  </si>
  <si>
    <t>551450092R</t>
  </si>
  <si>
    <t>Baterie termostatická sprchová T6080B, nástěnná</t>
  </si>
  <si>
    <t>POL3_0</t>
  </si>
  <si>
    <t>725200010RA0</t>
  </si>
  <si>
    <t>Klozet závěsný + sedátko, tlačítko, bílý</t>
  </si>
  <si>
    <t>55220578R</t>
  </si>
  <si>
    <t>Vana ocelová smaltovaná dl. 170 RIGA 1800x800x390</t>
  </si>
  <si>
    <t>725249103R00</t>
  </si>
  <si>
    <t xml:space="preserve">Sprchový kout smalt, 900mm včetně montáže </t>
  </si>
  <si>
    <t>725100001RA0</t>
  </si>
  <si>
    <t>Umyvadlo, baterie, zápachová uzávěrka</t>
  </si>
  <si>
    <t>55220102.MR</t>
  </si>
  <si>
    <t>Vanička dětská RONDA 950/450 včetně usazení</t>
  </si>
  <si>
    <t>551-490R</t>
  </si>
  <si>
    <t xml:space="preserve">Zrcadlo </t>
  </si>
  <si>
    <t>72501.R00</t>
  </si>
  <si>
    <t>Madla</t>
  </si>
  <si>
    <t>55140R</t>
  </si>
  <si>
    <t>Dávkovač tek. mýdla</t>
  </si>
  <si>
    <t>998725103R00</t>
  </si>
  <si>
    <t>Přesun hmot pro zařizovací předměty, výšky do 24 m</t>
  </si>
  <si>
    <t>766661112R00</t>
  </si>
  <si>
    <t>Montáž dveří do zárubně,otevíravých 1kř.do 0,8 m</t>
  </si>
  <si>
    <t>766661122R00</t>
  </si>
  <si>
    <t>Montáž dveří do zárubně,otevíravých 1kř.nad 0,8 m</t>
  </si>
  <si>
    <t>611606R</t>
  </si>
  <si>
    <t>Dveře vnitřní hladké plné 1 křídlé</t>
  </si>
  <si>
    <t>611606XR</t>
  </si>
  <si>
    <t>Dveře vnitřní hladké plné 1 křídlé,  s větrací mří</t>
  </si>
  <si>
    <t>54914621R</t>
  </si>
  <si>
    <t xml:space="preserve">Dveřní kování </t>
  </si>
  <si>
    <t>771101115R00</t>
  </si>
  <si>
    <t>Vyrovnání podkladů samonivel. hmotou tl. do 10 mm</t>
  </si>
  <si>
    <t>771101210R00</t>
  </si>
  <si>
    <t>Penetrace podkladu pod dlažby</t>
  </si>
  <si>
    <t>771575107RT6</t>
  </si>
  <si>
    <t>Montáž podlah keram., hladké, tmel, 20x20 cm, lepidlo, spár.hmota</t>
  </si>
  <si>
    <t>597642020R</t>
  </si>
  <si>
    <t>Dlažba matná 200x200x9 mm</t>
  </si>
  <si>
    <t>28410301R</t>
  </si>
  <si>
    <t>Podlaha lepená Vinyl , Sklad</t>
  </si>
  <si>
    <t>998771203R00</t>
  </si>
  <si>
    <t>Přesun hmot pro podlahy z dlaždic, výšky do 24 m</t>
  </si>
  <si>
    <t>776421100RU1</t>
  </si>
  <si>
    <t>Lepení podlahových soklíků z PVC, včetně dodávky soklíku PVC</t>
  </si>
  <si>
    <t>m</t>
  </si>
  <si>
    <t>781101111R00</t>
  </si>
  <si>
    <t>Vyrovnání podkladu maltou ze SMS tl. do 7 mm</t>
  </si>
  <si>
    <t>781475114RT6</t>
  </si>
  <si>
    <t>Obklad vnitřní stěn keramický, do tmele, 20x20 cm, lepidlo, spár.hmota</t>
  </si>
  <si>
    <t>5976420R</t>
  </si>
  <si>
    <t>Obklad 200x200 mm</t>
  </si>
  <si>
    <t>998781203R00</t>
  </si>
  <si>
    <t>Přesun hmot pro obklady keramické, výšky do 24 m</t>
  </si>
  <si>
    <t>784191101R00</t>
  </si>
  <si>
    <t>Penetrace podkladu univerzální 1x</t>
  </si>
  <si>
    <t>784195412R00</t>
  </si>
  <si>
    <t>Malba bílá, bez penetrace, 2 x</t>
  </si>
  <si>
    <t>979087112R00</t>
  </si>
  <si>
    <t>Nakládání suti na dopravní prostředky</t>
  </si>
  <si>
    <t>979011111R00</t>
  </si>
  <si>
    <t xml:space="preserve">Svislá doprava suti a vybour. hmot 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</si>
  <si>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</si>
  <si>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</si>
  <si>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</si>
  <si>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</si>
  <si>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</si>
  <si>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</si>
  <si>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979990111R00</t>
  </si>
  <si>
    <t xml:space="preserve">Poplatek za uložení suti </t>
  </si>
  <si>
    <t>0010.R</t>
  </si>
  <si>
    <t>Zřízení zástěny pro oddělení od běžného provozu, (stěna z desek, zakrytí proti prachu geotextilií)</t>
  </si>
  <si>
    <t>Soubor</t>
  </si>
  <si>
    <t>005121020R</t>
  </si>
  <si>
    <t>Zřízení staveniště , mobilní buňka + mobilní wc</t>
  </si>
  <si>
    <t>005124010R</t>
  </si>
  <si>
    <t>Ztížené pracovní podmínky</t>
  </si>
  <si>
    <t>005111020R</t>
  </si>
  <si>
    <t>Přesun stavebních kapacit</t>
  </si>
  <si>
    <t>005.R</t>
  </si>
  <si>
    <t>Mimostaveništní doprava</t>
  </si>
  <si>
    <t>005261030R</t>
  </si>
  <si>
    <t xml:space="preserve">Finanční rezerva </t>
  </si>
  <si>
    <t>005121030R</t>
  </si>
  <si>
    <t>Odstranění zařízení staveniště</t>
  </si>
  <si>
    <t>913      R00</t>
  </si>
  <si>
    <t>Hzs - Stavební dělník - další pomocné práce</t>
  </si>
  <si>
    <t>h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</si>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</sst>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 ht="13.15">
      <c r="A1" s="35" t="s">
        <v>38</v>
      </c>
    </row>
    <row r="2" spans="1:7" ht="57.75" customHeight="1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/>
  <cols>
    <col min="1" max="1" width="8.46484375" hidden="1" customWidth="1"/>
    <col min="2" max="2" width="9.1328125" customWidth="1"/>
    <col min="3" max="3" width="7.46484375" customWidth="1"/>
    <col min="4" max="4" width="13.46484375" customWidth="1"/>
    <col min="5" max="5" width="12.1328125" customWidth="1"/>
    <col min="6" max="6" width="11.4648437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>
      <c r="A2" s="4"/>
      <c r="B2" s="79" t="s">
        <v>40</v>
      </c>
      <c r="C2" s="80"/>
      <c r="D2" s="242" t="s">
        <v>46</v>
      </c>
      <c r="E2" s="243"/>
      <c r="F2" s="243"/>
      <c r="G2" s="243"/>
      <c r="H2" s="243"/>
      <c r="I2" s="243"/>
      <c r="J2" s="244"/>
      <c r="O2" s="2"/>
    </row>
    <row r="3" spans="1:15" ht="23.25" customHeight="1">
      <c r="A3" s="4"/>
      <c r="B3" s="81" t="s">
        <v>45</v>
      </c>
      <c r="C3" s="82"/>
      <c r="D3" s="205" t="s">
        <v>43</v>
      </c>
      <c r="E3" s="206"/>
      <c r="F3" s="206"/>
      <c r="G3" s="206"/>
      <c r="H3" s="206"/>
      <c r="I3" s="206"/>
      <c r="J3" s="207"/>
    </row>
    <row r="4" spans="1:15" ht="23.25" hidden="1" customHeight="1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SUMIF(F47:F64,A16,I47:I64)+SUMIF(F47:F64,"PSU",I47:I64)</f>
        <v>0</v>
      </c>
      <c r="J16" s="234"/>
    </row>
    <row r="17" spans="1:10" ht="23.25" customHeight="1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SUMIF(F47:F64,A17,I47:I64)</f>
        <v>0</v>
      </c>
      <c r="J17" s="234"/>
    </row>
    <row r="18" spans="1:10" ht="23.25" customHeight="1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SUMIF(F47:F64,A18,I47:I64)</f>
        <v>0</v>
      </c>
      <c r="J18" s="234"/>
    </row>
    <row r="19" spans="1:10" ht="23.25" customHeight="1">
      <c r="A19" s="139" t="s">
        <v>85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SUMIF(F47:F64,A19,I47:I64)</f>
        <v>0</v>
      </c>
      <c r="J19" s="234"/>
    </row>
    <row r="20" spans="1:10" ht="23.25" customHeight="1">
      <c r="A20" s="139" t="s">
        <v>84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SUMIF(F47:F64,A20,I47:I64)</f>
        <v>0</v>
      </c>
      <c r="J20" s="234"/>
    </row>
    <row r="21" spans="1:10" ht="23.25" customHeight="1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49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>
      <c r="A39" s="95">
        <v>1</v>
      </c>
      <c r="B39" s="101" t="s">
        <v>47</v>
      </c>
      <c r="C39" s="208" t="s">
        <v>46</v>
      </c>
      <c r="D39" s="209"/>
      <c r="E39" s="209"/>
      <c r="F39" s="106">
        <f>'Rozpočet Pol'!AC95</f>
        <v>0</v>
      </c>
      <c r="G39" s="107">
        <f>'Rozpočet Pol'!AD95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>
      <c r="A40" s="95"/>
      <c r="B40" s="210" t="s">
        <v>48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">
      <c r="B44" s="118" t="s">
        <v>50</v>
      </c>
    </row>
    <row r="46" spans="1:10" ht="25.5" customHeight="1">
      <c r="A46" s="119"/>
      <c r="B46" s="123" t="s">
        <v>16</v>
      </c>
      <c r="C46" s="123" t="s">
        <v>5</v>
      </c>
      <c r="D46" s="124"/>
      <c r="E46" s="124"/>
      <c r="F46" s="127" t="s">
        <v>51</v>
      </c>
      <c r="G46" s="127"/>
      <c r="H46" s="127"/>
      <c r="I46" s="213" t="s">
        <v>28</v>
      </c>
      <c r="J46" s="213"/>
    </row>
    <row r="47" spans="1:10" ht="25.5" customHeight="1">
      <c r="A47" s="120"/>
      <c r="B47" s="128" t="s">
        <v>52</v>
      </c>
      <c r="C47" s="215" t="s">
        <v>53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>
      <c r="A48" s="120"/>
      <c r="B48" s="122" t="s">
        <v>54</v>
      </c>
      <c r="C48" s="199" t="s">
        <v>55</v>
      </c>
      <c r="D48" s="200"/>
      <c r="E48" s="200"/>
      <c r="F48" s="132" t="s">
        <v>23</v>
      </c>
      <c r="G48" s="133"/>
      <c r="H48" s="133"/>
      <c r="I48" s="198">
        <f>'Rozpočet Pol'!G13</f>
        <v>0</v>
      </c>
      <c r="J48" s="198"/>
    </row>
    <row r="49" spans="1:10" ht="25.5" customHeight="1">
      <c r="A49" s="120"/>
      <c r="B49" s="122" t="s">
        <v>56</v>
      </c>
      <c r="C49" s="199" t="s">
        <v>57</v>
      </c>
      <c r="D49" s="200"/>
      <c r="E49" s="200"/>
      <c r="F49" s="132" t="s">
        <v>23</v>
      </c>
      <c r="G49" s="133"/>
      <c r="H49" s="133"/>
      <c r="I49" s="198">
        <f>'Rozpočet Pol'!G15</f>
        <v>0</v>
      </c>
      <c r="J49" s="198"/>
    </row>
    <row r="50" spans="1:10" ht="25.5" customHeight="1">
      <c r="A50" s="120"/>
      <c r="B50" s="122" t="s">
        <v>58</v>
      </c>
      <c r="C50" s="199" t="s">
        <v>59</v>
      </c>
      <c r="D50" s="200"/>
      <c r="E50" s="200"/>
      <c r="F50" s="132" t="s">
        <v>23</v>
      </c>
      <c r="G50" s="133"/>
      <c r="H50" s="133"/>
      <c r="I50" s="198">
        <f>'Rozpočet Pol'!G17</f>
        <v>0</v>
      </c>
      <c r="J50" s="198"/>
    </row>
    <row r="51" spans="1:10" ht="25.5" customHeight="1">
      <c r="A51" s="120"/>
      <c r="B51" s="122" t="s">
        <v>60</v>
      </c>
      <c r="C51" s="199" t="s">
        <v>61</v>
      </c>
      <c r="D51" s="200"/>
      <c r="E51" s="200"/>
      <c r="F51" s="132" t="s">
        <v>23</v>
      </c>
      <c r="G51" s="133"/>
      <c r="H51" s="133"/>
      <c r="I51" s="198">
        <f>'Rozpočet Pol'!G22</f>
        <v>0</v>
      </c>
      <c r="J51" s="198"/>
    </row>
    <row r="52" spans="1:10" ht="25.5" customHeight="1">
      <c r="A52" s="120"/>
      <c r="B52" s="122" t="s">
        <v>62</v>
      </c>
      <c r="C52" s="199" t="s">
        <v>63</v>
      </c>
      <c r="D52" s="200"/>
      <c r="E52" s="200"/>
      <c r="F52" s="132" t="s">
        <v>23</v>
      </c>
      <c r="G52" s="133"/>
      <c r="H52" s="133"/>
      <c r="I52" s="198">
        <f>'Rozpočet Pol'!G26</f>
        <v>0</v>
      </c>
      <c r="J52" s="198"/>
    </row>
    <row r="53" spans="1:10" ht="25.5" customHeight="1">
      <c r="A53" s="120"/>
      <c r="B53" s="122" t="s">
        <v>64</v>
      </c>
      <c r="C53" s="199" t="s">
        <v>65</v>
      </c>
      <c r="D53" s="200"/>
      <c r="E53" s="200"/>
      <c r="F53" s="132" t="s">
        <v>23</v>
      </c>
      <c r="G53" s="133"/>
      <c r="H53" s="133"/>
      <c r="I53" s="198">
        <f>'Rozpočet Pol'!G30</f>
        <v>0</v>
      </c>
      <c r="J53" s="198"/>
    </row>
    <row r="54" spans="1:10" ht="25.5" customHeight="1">
      <c r="A54" s="120"/>
      <c r="B54" s="122" t="s">
        <v>66</v>
      </c>
      <c r="C54" s="199" t="s">
        <v>67</v>
      </c>
      <c r="D54" s="200"/>
      <c r="E54" s="200"/>
      <c r="F54" s="132" t="s">
        <v>23</v>
      </c>
      <c r="G54" s="133"/>
      <c r="H54" s="133"/>
      <c r="I54" s="198">
        <f>'Rozpočet Pol'!G32</f>
        <v>0</v>
      </c>
      <c r="J54" s="198"/>
    </row>
    <row r="55" spans="1:10" ht="25.5" customHeight="1">
      <c r="A55" s="120"/>
      <c r="B55" s="122" t="s">
        <v>68</v>
      </c>
      <c r="C55" s="199" t="s">
        <v>69</v>
      </c>
      <c r="D55" s="200"/>
      <c r="E55" s="200"/>
      <c r="F55" s="132" t="s">
        <v>24</v>
      </c>
      <c r="G55" s="133"/>
      <c r="H55" s="133"/>
      <c r="I55" s="198">
        <f>'Rozpočet Pol'!G34</f>
        <v>0</v>
      </c>
      <c r="J55" s="198"/>
    </row>
    <row r="56" spans="1:10" ht="25.5" customHeight="1">
      <c r="A56" s="120"/>
      <c r="B56" s="122" t="s">
        <v>70</v>
      </c>
      <c r="C56" s="199" t="s">
        <v>71</v>
      </c>
      <c r="D56" s="200"/>
      <c r="E56" s="200"/>
      <c r="F56" s="132" t="s">
        <v>24</v>
      </c>
      <c r="G56" s="133"/>
      <c r="H56" s="133"/>
      <c r="I56" s="198">
        <f>'Rozpočet Pol'!G37</f>
        <v>0</v>
      </c>
      <c r="J56" s="198"/>
    </row>
    <row r="57" spans="1:10" ht="25.5" customHeight="1">
      <c r="A57" s="120"/>
      <c r="B57" s="122" t="s">
        <v>72</v>
      </c>
      <c r="C57" s="199" t="s">
        <v>73</v>
      </c>
      <c r="D57" s="200"/>
      <c r="E57" s="200"/>
      <c r="F57" s="132" t="s">
        <v>24</v>
      </c>
      <c r="G57" s="133"/>
      <c r="H57" s="133"/>
      <c r="I57" s="198">
        <f>'Rozpočet Pol'!G40</f>
        <v>0</v>
      </c>
      <c r="J57" s="198"/>
    </row>
    <row r="58" spans="1:10" ht="25.5" customHeight="1">
      <c r="A58" s="120"/>
      <c r="B58" s="122" t="s">
        <v>74</v>
      </c>
      <c r="C58" s="199" t="s">
        <v>75</v>
      </c>
      <c r="D58" s="200"/>
      <c r="E58" s="200"/>
      <c r="F58" s="132" t="s">
        <v>24</v>
      </c>
      <c r="G58" s="133"/>
      <c r="H58" s="133"/>
      <c r="I58" s="198">
        <f>'Rozpočet Pol'!G55</f>
        <v>0</v>
      </c>
      <c r="J58" s="198"/>
    </row>
    <row r="59" spans="1:10" ht="25.5" customHeight="1">
      <c r="A59" s="120"/>
      <c r="B59" s="122" t="s">
        <v>76</v>
      </c>
      <c r="C59" s="199" t="s">
        <v>77</v>
      </c>
      <c r="D59" s="200"/>
      <c r="E59" s="200"/>
      <c r="F59" s="132" t="s">
        <v>24</v>
      </c>
      <c r="G59" s="133"/>
      <c r="H59" s="133"/>
      <c r="I59" s="198">
        <f>'Rozpočet Pol'!G61</f>
        <v>0</v>
      </c>
      <c r="J59" s="198"/>
    </row>
    <row r="60" spans="1:10" ht="25.5" customHeight="1">
      <c r="A60" s="120"/>
      <c r="B60" s="122" t="s">
        <v>78</v>
      </c>
      <c r="C60" s="199" t="s">
        <v>79</v>
      </c>
      <c r="D60" s="200"/>
      <c r="E60" s="200"/>
      <c r="F60" s="132" t="s">
        <v>24</v>
      </c>
      <c r="G60" s="133"/>
      <c r="H60" s="133"/>
      <c r="I60" s="198">
        <f>'Rozpočet Pol'!G69</f>
        <v>0</v>
      </c>
      <c r="J60" s="198"/>
    </row>
    <row r="61" spans="1:10" ht="25.5" customHeight="1">
      <c r="A61" s="120"/>
      <c r="B61" s="122" t="s">
        <v>80</v>
      </c>
      <c r="C61" s="199" t="s">
        <v>81</v>
      </c>
      <c r="D61" s="200"/>
      <c r="E61" s="200"/>
      <c r="F61" s="132" t="s">
        <v>24</v>
      </c>
      <c r="G61" s="133"/>
      <c r="H61" s="133"/>
      <c r="I61" s="198">
        <f>'Rozpočet Pol'!G74</f>
        <v>0</v>
      </c>
      <c r="J61" s="198"/>
    </row>
    <row r="62" spans="1:10" ht="25.5" customHeight="1">
      <c r="A62" s="120"/>
      <c r="B62" s="122" t="s">
        <v>82</v>
      </c>
      <c r="C62" s="199" t="s">
        <v>83</v>
      </c>
      <c r="D62" s="200"/>
      <c r="E62" s="200"/>
      <c r="F62" s="132" t="s">
        <v>23</v>
      </c>
      <c r="G62" s="133"/>
      <c r="H62" s="133"/>
      <c r="I62" s="198">
        <f>'Rozpočet Pol'!G77</f>
        <v>0</v>
      </c>
      <c r="J62" s="198"/>
    </row>
    <row r="63" spans="1:10" ht="25.5" customHeight="1">
      <c r="A63" s="120"/>
      <c r="B63" s="122" t="s">
        <v>84</v>
      </c>
      <c r="C63" s="199" t="s">
        <v>27</v>
      </c>
      <c r="D63" s="200"/>
      <c r="E63" s="200"/>
      <c r="F63" s="132" t="s">
        <v>84</v>
      </c>
      <c r="G63" s="133"/>
      <c r="H63" s="133"/>
      <c r="I63" s="198">
        <f>'Rozpočet Pol'!G84</f>
        <v>0</v>
      </c>
      <c r="J63" s="198"/>
    </row>
    <row r="64" spans="1:10" ht="25.5" customHeight="1">
      <c r="A64" s="120"/>
      <c r="B64" s="129" t="s">
        <v>85</v>
      </c>
      <c r="C64" s="202" t="s">
        <v>26</v>
      </c>
      <c r="D64" s="203"/>
      <c r="E64" s="203"/>
      <c r="F64" s="134" t="s">
        <v>85</v>
      </c>
      <c r="G64" s="135"/>
      <c r="H64" s="135"/>
      <c r="I64" s="201">
        <f>'Rozpočet Pol'!G86</f>
        <v>0</v>
      </c>
      <c r="J64" s="201"/>
    </row>
    <row r="65" spans="1:10" ht="25.5" customHeight="1">
      <c r="A65" s="121"/>
      <c r="B65" s="125" t="s">
        <v>1</v>
      </c>
      <c r="C65" s="125"/>
      <c r="D65" s="126"/>
      <c r="E65" s="126"/>
      <c r="F65" s="136"/>
      <c r="G65" s="137"/>
      <c r="H65" s="137"/>
      <c r="I65" s="204">
        <f>SUM(I47:I64)</f>
        <v>0</v>
      </c>
      <c r="J65" s="204"/>
    </row>
    <row r="66" spans="1:10">
      <c r="F66" s="138"/>
      <c r="G66" s="94"/>
      <c r="H66" s="138"/>
      <c r="I66" s="94"/>
      <c r="J66" s="94"/>
    </row>
    <row r="67" spans="1:10">
      <c r="F67" s="138"/>
      <c r="G67" s="94"/>
      <c r="H67" s="138"/>
      <c r="I67" s="94"/>
      <c r="J67" s="94"/>
    </row>
    <row r="68" spans="1:10">
      <c r="F68" s="138"/>
      <c r="G68" s="94"/>
      <c r="H68" s="138"/>
      <c r="I68" s="94"/>
      <c r="J68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328125" defaultRowHeight="12.75"/>
  <cols>
    <col min="1" max="1" width="4.33203125" style="6" customWidth="1"/>
    <col min="2" max="2" width="14.46484375" style="6" customWidth="1"/>
    <col min="3" max="3" width="38.33203125" style="10" customWidth="1"/>
    <col min="4" max="4" width="4.53125" style="6" customWidth="1"/>
    <col min="5" max="5" width="10.53125" style="6" customWidth="1"/>
    <col min="6" max="6" width="9.86328125" style="6" customWidth="1"/>
    <col min="7" max="7" width="12.6640625" style="6" customWidth="1"/>
    <col min="8" max="16384" width="9.1328125" style="6"/>
  </cols>
  <sheetData>
    <row r="1" spans="1:7" ht="15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>
      <c r="A2" s="77" t="s">
        <v>41</v>
      </c>
      <c r="B2" s="76"/>
      <c r="C2" s="248"/>
      <c r="D2" s="248"/>
      <c r="E2" s="248"/>
      <c r="F2" s="248"/>
      <c r="G2" s="249"/>
    </row>
    <row r="3" spans="1:7" ht="24.95" hidden="1" customHeight="1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>
      <c r="A4" s="77" t="s">
        <v>8</v>
      </c>
      <c r="B4" s="76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05"/>
  <sheetViews>
    <sheetView workbookViewId="0">
      <selection sqref="A1:G1"/>
    </sheetView>
  </sheetViews>
  <sheetFormatPr defaultRowHeight="12.75" outlineLevelRow="1"/>
  <cols>
    <col min="1" max="1" width="4.33203125" customWidth="1"/>
    <col min="2" max="2" width="14.46484375" style="93" customWidth="1"/>
    <col min="3" max="3" width="38.33203125" style="93" customWidth="1"/>
    <col min="4" max="4" width="4.6640625" customWidth="1"/>
    <col min="5" max="5" width="10.6640625" customWidth="1"/>
    <col min="6" max="6" width="9.86328125" customWidth="1"/>
    <col min="7" max="7" width="12.796875" customWidth="1"/>
    <col min="8" max="21" width="0" hidden="1" customWidth="1"/>
    <col min="29" max="39" width="0" hidden="1" customWidth="1"/>
  </cols>
  <sheetData>
    <row r="1" spans="1:60" ht="15.75" customHeight="1">
      <c r="A1" s="250" t="s">
        <v>6</v>
      </c>
      <c r="B1" s="250"/>
      <c r="C1" s="250"/>
      <c r="D1" s="250"/>
      <c r="E1" s="250"/>
      <c r="F1" s="250"/>
      <c r="G1" s="250"/>
      <c r="AE1" t="s">
        <v>87</v>
      </c>
    </row>
    <row r="2" spans="1:60" ht="25.05" customHeight="1">
      <c r="A2" s="143" t="s">
        <v>86</v>
      </c>
      <c r="B2" s="141"/>
      <c r="C2" s="251" t="s">
        <v>46</v>
      </c>
      <c r="D2" s="252"/>
      <c r="E2" s="252"/>
      <c r="F2" s="252"/>
      <c r="G2" s="253"/>
      <c r="AE2" t="s">
        <v>88</v>
      </c>
    </row>
    <row r="3" spans="1:60" ht="25.05" customHeight="1">
      <c r="A3" s="144" t="s">
        <v>7</v>
      </c>
      <c r="B3" s="142"/>
      <c r="C3" s="254" t="s">
        <v>43</v>
      </c>
      <c r="D3" s="255"/>
      <c r="E3" s="255"/>
      <c r="F3" s="255"/>
      <c r="G3" s="256"/>
      <c r="AE3" t="s">
        <v>89</v>
      </c>
    </row>
    <row r="4" spans="1:60" ht="25.05" hidden="1" customHeight="1">
      <c r="A4" s="144" t="s">
        <v>8</v>
      </c>
      <c r="B4" s="142"/>
      <c r="C4" s="254"/>
      <c r="D4" s="255"/>
      <c r="E4" s="255"/>
      <c r="F4" s="255"/>
      <c r="G4" s="256"/>
      <c r="AE4" t="s">
        <v>90</v>
      </c>
    </row>
    <row r="5" spans="1:60" hidden="1">
      <c r="A5" s="145" t="s">
        <v>91</v>
      </c>
      <c r="B5" s="146"/>
      <c r="C5" s="147"/>
      <c r="D5" s="148"/>
      <c r="E5" s="148"/>
      <c r="F5" s="148"/>
      <c r="G5" s="149"/>
      <c r="AE5" t="s">
        <v>92</v>
      </c>
    </row>
    <row r="7" spans="1:60" ht="38.25">
      <c r="A7" s="154" t="s">
        <v>93</v>
      </c>
      <c r="B7" s="155" t="s">
        <v>94</v>
      </c>
      <c r="C7" s="155" t="s">
        <v>95</v>
      </c>
      <c r="D7" s="154" t="s">
        <v>96</v>
      </c>
      <c r="E7" s="154" t="s">
        <v>97</v>
      </c>
      <c r="F7" s="150" t="s">
        <v>98</v>
      </c>
      <c r="G7" s="171" t="s">
        <v>28</v>
      </c>
      <c r="H7" s="172" t="s">
        <v>29</v>
      </c>
      <c r="I7" s="172" t="s">
        <v>99</v>
      </c>
      <c r="J7" s="172" t="s">
        <v>30</v>
      </c>
      <c r="K7" s="172" t="s">
        <v>100</v>
      </c>
      <c r="L7" s="172" t="s">
        <v>101</v>
      </c>
      <c r="M7" s="172" t="s">
        <v>102</v>
      </c>
      <c r="N7" s="172" t="s">
        <v>103</v>
      </c>
      <c r="O7" s="172" t="s">
        <v>104</v>
      </c>
      <c r="P7" s="172" t="s">
        <v>105</v>
      </c>
      <c r="Q7" s="172" t="s">
        <v>106</v>
      </c>
      <c r="R7" s="172" t="s">
        <v>107</v>
      </c>
      <c r="S7" s="172" t="s">
        <v>108</v>
      </c>
      <c r="T7" s="172" t="s">
        <v>109</v>
      </c>
      <c r="U7" s="157" t="s">
        <v>110</v>
      </c>
    </row>
    <row r="8" spans="1:60">
      <c r="A8" s="173" t="s">
        <v>111</v>
      </c>
      <c r="B8" s="174" t="s">
        <v>52</v>
      </c>
      <c r="C8" s="175" t="s">
        <v>53</v>
      </c>
      <c r="D8" s="176"/>
      <c r="E8" s="177"/>
      <c r="F8" s="178"/>
      <c r="G8" s="178">
        <f>SUMIF(AE9:AE12,"&lt;&gt;NOR",G9:G12)</f>
        <v>0</v>
      </c>
      <c r="H8" s="178"/>
      <c r="I8" s="178">
        <f>SUM(I9:I12)</f>
        <v>0</v>
      </c>
      <c r="J8" s="178"/>
      <c r="K8" s="178">
        <f>SUM(K9:K12)</f>
        <v>0</v>
      </c>
      <c r="L8" s="178"/>
      <c r="M8" s="178">
        <f>SUM(M9:M12)</f>
        <v>0</v>
      </c>
      <c r="N8" s="156"/>
      <c r="O8" s="156">
        <f>SUM(O9:O12)</f>
        <v>1.29284</v>
      </c>
      <c r="P8" s="156"/>
      <c r="Q8" s="156">
        <f>SUM(Q9:Q12)</f>
        <v>0</v>
      </c>
      <c r="R8" s="156"/>
      <c r="S8" s="156"/>
      <c r="T8" s="173"/>
      <c r="U8" s="156">
        <f>SUM(U9:U12)</f>
        <v>22.55</v>
      </c>
      <c r="AE8" t="s">
        <v>112</v>
      </c>
    </row>
    <row r="9" spans="1:60" outlineLevel="1">
      <c r="A9" s="152">
        <v>1</v>
      </c>
      <c r="B9" s="158" t="s">
        <v>113</v>
      </c>
      <c r="C9" s="191" t="s">
        <v>114</v>
      </c>
      <c r="D9" s="160" t="s">
        <v>115</v>
      </c>
      <c r="E9" s="166">
        <v>11.97</v>
      </c>
      <c r="F9" s="168">
        <f>H9+J9</f>
        <v>0</v>
      </c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1">
        <v>4.7849999999999997E-2</v>
      </c>
      <c r="O9" s="161">
        <f>ROUND(E9*N9,5)</f>
        <v>0.57276000000000005</v>
      </c>
      <c r="P9" s="161">
        <v>0</v>
      </c>
      <c r="Q9" s="161">
        <f>ROUND(E9*P9,5)</f>
        <v>0</v>
      </c>
      <c r="R9" s="161"/>
      <c r="S9" s="161"/>
      <c r="T9" s="162">
        <v>1.2869999999999999</v>
      </c>
      <c r="U9" s="161">
        <f>ROUND(E9*T9,2)</f>
        <v>15.41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116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0.25" outlineLevel="1">
      <c r="A10" s="152">
        <v>2</v>
      </c>
      <c r="B10" s="158" t="s">
        <v>117</v>
      </c>
      <c r="C10" s="191" t="s">
        <v>118</v>
      </c>
      <c r="D10" s="160" t="s">
        <v>115</v>
      </c>
      <c r="E10" s="166">
        <v>1.55</v>
      </c>
      <c r="F10" s="168">
        <f>H10+J10</f>
        <v>0</v>
      </c>
      <c r="G10" s="169">
        <f>ROUND(E10*F10,2)</f>
        <v>0</v>
      </c>
      <c r="H10" s="169"/>
      <c r="I10" s="169">
        <f>ROUND(E10*H10,2)</f>
        <v>0</v>
      </c>
      <c r="J10" s="169"/>
      <c r="K10" s="169">
        <f>ROUND(E10*J10,2)</f>
        <v>0</v>
      </c>
      <c r="L10" s="169">
        <v>21</v>
      </c>
      <c r="M10" s="169">
        <f>G10*(1+L10/100)</f>
        <v>0</v>
      </c>
      <c r="N10" s="161">
        <v>4.7849999999999997E-2</v>
      </c>
      <c r="O10" s="161">
        <f>ROUND(E10*N10,5)</f>
        <v>7.417E-2</v>
      </c>
      <c r="P10" s="161">
        <v>0</v>
      </c>
      <c r="Q10" s="161">
        <f>ROUND(E10*P10,5)</f>
        <v>0</v>
      </c>
      <c r="R10" s="161"/>
      <c r="S10" s="161"/>
      <c r="T10" s="162">
        <v>1.2869999999999999</v>
      </c>
      <c r="U10" s="161">
        <f>ROUND(E10*T10,2)</f>
        <v>1.99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116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2">
        <v>3</v>
      </c>
      <c r="B11" s="158" t="s">
        <v>119</v>
      </c>
      <c r="C11" s="191" t="s">
        <v>120</v>
      </c>
      <c r="D11" s="160" t="s">
        <v>121</v>
      </c>
      <c r="E11" s="166">
        <v>1</v>
      </c>
      <c r="F11" s="168">
        <f>H11+J11</f>
        <v>0</v>
      </c>
      <c r="G11" s="169">
        <f>ROUND(E11*F11,2)</f>
        <v>0</v>
      </c>
      <c r="H11" s="169"/>
      <c r="I11" s="169">
        <f>ROUND(E11*H11,2)</f>
        <v>0</v>
      </c>
      <c r="J11" s="169"/>
      <c r="K11" s="169">
        <f>ROUND(E11*J11,2)</f>
        <v>0</v>
      </c>
      <c r="L11" s="169">
        <v>21</v>
      </c>
      <c r="M11" s="169">
        <f>G11*(1+L11/100)</f>
        <v>0</v>
      </c>
      <c r="N11" s="161">
        <v>1.6000000000000001E-4</v>
      </c>
      <c r="O11" s="161">
        <f>ROUND(E11*N11,5)</f>
        <v>1.6000000000000001E-4</v>
      </c>
      <c r="P11" s="161">
        <v>0</v>
      </c>
      <c r="Q11" s="161">
        <f>ROUND(E11*P11,5)</f>
        <v>0</v>
      </c>
      <c r="R11" s="161"/>
      <c r="S11" s="161"/>
      <c r="T11" s="162">
        <v>0.94</v>
      </c>
      <c r="U11" s="161">
        <f>ROUND(E11*T11,2)</f>
        <v>0.94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116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0.25" outlineLevel="1">
      <c r="A12" s="152">
        <v>4</v>
      </c>
      <c r="B12" s="158" t="s">
        <v>122</v>
      </c>
      <c r="C12" s="191" t="s">
        <v>123</v>
      </c>
      <c r="D12" s="160" t="s">
        <v>115</v>
      </c>
      <c r="E12" s="166">
        <v>4.5</v>
      </c>
      <c r="F12" s="168">
        <f>H12+J12</f>
        <v>0</v>
      </c>
      <c r="G12" s="169">
        <f>ROUND(E12*F12,2)</f>
        <v>0</v>
      </c>
      <c r="H12" s="169"/>
      <c r="I12" s="169">
        <f>ROUND(E12*H12,2)</f>
        <v>0</v>
      </c>
      <c r="J12" s="169"/>
      <c r="K12" s="169">
        <f>ROUND(E12*J12,2)</f>
        <v>0</v>
      </c>
      <c r="L12" s="169">
        <v>21</v>
      </c>
      <c r="M12" s="169">
        <f>G12*(1+L12/100)</f>
        <v>0</v>
      </c>
      <c r="N12" s="161">
        <v>0.14349999999999999</v>
      </c>
      <c r="O12" s="161">
        <f>ROUND(E12*N12,5)</f>
        <v>0.64575000000000005</v>
      </c>
      <c r="P12" s="161">
        <v>0</v>
      </c>
      <c r="Q12" s="161">
        <f>ROUND(E12*P12,5)</f>
        <v>0</v>
      </c>
      <c r="R12" s="161"/>
      <c r="S12" s="161"/>
      <c r="T12" s="162">
        <v>0.93459999999999999</v>
      </c>
      <c r="U12" s="161">
        <f>ROUND(E12*T12,2)</f>
        <v>4.21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116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>
      <c r="A13" s="153" t="s">
        <v>111</v>
      </c>
      <c r="B13" s="159" t="s">
        <v>54</v>
      </c>
      <c r="C13" s="192" t="s">
        <v>55</v>
      </c>
      <c r="D13" s="163"/>
      <c r="E13" s="167"/>
      <c r="F13" s="170"/>
      <c r="G13" s="170">
        <f>SUMIF(AE14:AE14,"&lt;&gt;NOR",G14:G14)</f>
        <v>0</v>
      </c>
      <c r="H13" s="170"/>
      <c r="I13" s="170">
        <f>SUM(I14:I14)</f>
        <v>0</v>
      </c>
      <c r="J13" s="170"/>
      <c r="K13" s="170">
        <f>SUM(K14:K14)</f>
        <v>0</v>
      </c>
      <c r="L13" s="170"/>
      <c r="M13" s="170">
        <f>SUM(M14:M14)</f>
        <v>0</v>
      </c>
      <c r="N13" s="164"/>
      <c r="O13" s="164">
        <f>SUM(O14:O14)</f>
        <v>0.40167999999999998</v>
      </c>
      <c r="P13" s="164"/>
      <c r="Q13" s="164">
        <f>SUM(Q14:Q14)</f>
        <v>0</v>
      </c>
      <c r="R13" s="164"/>
      <c r="S13" s="164"/>
      <c r="T13" s="165"/>
      <c r="U13" s="164">
        <f>SUM(U14:U14)</f>
        <v>24.65</v>
      </c>
      <c r="AE13" t="s">
        <v>112</v>
      </c>
    </row>
    <row r="14" spans="1:60" ht="20.25" outlineLevel="1">
      <c r="A14" s="152">
        <v>5</v>
      </c>
      <c r="B14" s="158" t="s">
        <v>124</v>
      </c>
      <c r="C14" s="191" t="s">
        <v>125</v>
      </c>
      <c r="D14" s="160" t="s">
        <v>115</v>
      </c>
      <c r="E14" s="166">
        <v>37.93</v>
      </c>
      <c r="F14" s="168">
        <f>H14+J14</f>
        <v>0</v>
      </c>
      <c r="G14" s="169">
        <f>ROUND(E14*F14,2)</f>
        <v>0</v>
      </c>
      <c r="H14" s="169"/>
      <c r="I14" s="169">
        <f>ROUND(E14*H14,2)</f>
        <v>0</v>
      </c>
      <c r="J14" s="169"/>
      <c r="K14" s="169">
        <f>ROUND(E14*J14,2)</f>
        <v>0</v>
      </c>
      <c r="L14" s="169">
        <v>21</v>
      </c>
      <c r="M14" s="169">
        <f>G14*(1+L14/100)</f>
        <v>0</v>
      </c>
      <c r="N14" s="161">
        <v>1.059E-2</v>
      </c>
      <c r="O14" s="161">
        <f>ROUND(E14*N14,5)</f>
        <v>0.40167999999999998</v>
      </c>
      <c r="P14" s="161">
        <v>0</v>
      </c>
      <c r="Q14" s="161">
        <f>ROUND(E14*P14,5)</f>
        <v>0</v>
      </c>
      <c r="R14" s="161"/>
      <c r="S14" s="161"/>
      <c r="T14" s="162">
        <v>0.65</v>
      </c>
      <c r="U14" s="161">
        <f>ROUND(E14*T14,2)</f>
        <v>24.65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116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>
      <c r="A15" s="153" t="s">
        <v>111</v>
      </c>
      <c r="B15" s="159" t="s">
        <v>56</v>
      </c>
      <c r="C15" s="192" t="s">
        <v>57</v>
      </c>
      <c r="D15" s="163"/>
      <c r="E15" s="167"/>
      <c r="F15" s="170"/>
      <c r="G15" s="170">
        <f>SUMIF(AE16:AE16,"&lt;&gt;NOR",G16:G16)</f>
        <v>0</v>
      </c>
      <c r="H15" s="170"/>
      <c r="I15" s="170">
        <f>SUM(I16:I16)</f>
        <v>0</v>
      </c>
      <c r="J15" s="170"/>
      <c r="K15" s="170">
        <f>SUM(K16:K16)</f>
        <v>0</v>
      </c>
      <c r="L15" s="170"/>
      <c r="M15" s="170">
        <f>SUM(M16:M16)</f>
        <v>0</v>
      </c>
      <c r="N15" s="164"/>
      <c r="O15" s="164">
        <f>SUM(O16:O16)</f>
        <v>5.9199999999999999E-3</v>
      </c>
      <c r="P15" s="164"/>
      <c r="Q15" s="164">
        <f>SUM(Q16:Q16)</f>
        <v>0</v>
      </c>
      <c r="R15" s="164"/>
      <c r="S15" s="164"/>
      <c r="T15" s="165"/>
      <c r="U15" s="164">
        <f>SUM(U16:U16)</f>
        <v>1.3</v>
      </c>
      <c r="AE15" t="s">
        <v>112</v>
      </c>
    </row>
    <row r="16" spans="1:60" outlineLevel="1">
      <c r="A16" s="152">
        <v>6</v>
      </c>
      <c r="B16" s="158" t="s">
        <v>126</v>
      </c>
      <c r="C16" s="191" t="s">
        <v>127</v>
      </c>
      <c r="D16" s="160" t="s">
        <v>115</v>
      </c>
      <c r="E16" s="166">
        <v>18.5</v>
      </c>
      <c r="F16" s="168">
        <f>H16+J16</f>
        <v>0</v>
      </c>
      <c r="G16" s="169">
        <f>ROUND(E16*F16,2)</f>
        <v>0</v>
      </c>
      <c r="H16" s="169"/>
      <c r="I16" s="169">
        <f>ROUND(E16*H16,2)</f>
        <v>0</v>
      </c>
      <c r="J16" s="169"/>
      <c r="K16" s="169">
        <f>ROUND(E16*J16,2)</f>
        <v>0</v>
      </c>
      <c r="L16" s="169">
        <v>21</v>
      </c>
      <c r="M16" s="169">
        <f>G16*(1+L16/100)</f>
        <v>0</v>
      </c>
      <c r="N16" s="161">
        <v>3.2000000000000003E-4</v>
      </c>
      <c r="O16" s="161">
        <f>ROUND(E16*N16,5)</f>
        <v>5.9199999999999999E-3</v>
      </c>
      <c r="P16" s="161">
        <v>0</v>
      </c>
      <c r="Q16" s="161">
        <f>ROUND(E16*P16,5)</f>
        <v>0</v>
      </c>
      <c r="R16" s="161"/>
      <c r="S16" s="161"/>
      <c r="T16" s="162">
        <v>7.0000000000000007E-2</v>
      </c>
      <c r="U16" s="161">
        <f>ROUND(E16*T16,2)</f>
        <v>1.3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116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>
      <c r="A17" s="153" t="s">
        <v>111</v>
      </c>
      <c r="B17" s="159" t="s">
        <v>58</v>
      </c>
      <c r="C17" s="192" t="s">
        <v>59</v>
      </c>
      <c r="D17" s="163"/>
      <c r="E17" s="167"/>
      <c r="F17" s="170"/>
      <c r="G17" s="170">
        <f>SUMIF(AE18:AE21,"&lt;&gt;NOR",G18:G21)</f>
        <v>0</v>
      </c>
      <c r="H17" s="170"/>
      <c r="I17" s="170">
        <f>SUM(I18:I21)</f>
        <v>0</v>
      </c>
      <c r="J17" s="170"/>
      <c r="K17" s="170">
        <f>SUM(K18:K21)</f>
        <v>0</v>
      </c>
      <c r="L17" s="170"/>
      <c r="M17" s="170">
        <f>SUM(M18:M21)</f>
        <v>0</v>
      </c>
      <c r="N17" s="164"/>
      <c r="O17" s="164">
        <f>SUM(O18:O21)</f>
        <v>1.02789</v>
      </c>
      <c r="P17" s="164"/>
      <c r="Q17" s="164">
        <f>SUM(Q18:Q21)</f>
        <v>1.6E-2</v>
      </c>
      <c r="R17" s="164"/>
      <c r="S17" s="164"/>
      <c r="T17" s="165"/>
      <c r="U17" s="164">
        <f>SUM(U18:U21)</f>
        <v>23.330000000000002</v>
      </c>
      <c r="AE17" t="s">
        <v>112</v>
      </c>
    </row>
    <row r="18" spans="1:60" outlineLevel="1">
      <c r="A18" s="152">
        <v>7</v>
      </c>
      <c r="B18" s="158" t="s">
        <v>128</v>
      </c>
      <c r="C18" s="191" t="s">
        <v>129</v>
      </c>
      <c r="D18" s="160" t="s">
        <v>115</v>
      </c>
      <c r="E18" s="166">
        <v>18.5</v>
      </c>
      <c r="F18" s="168">
        <f>H18+J18</f>
        <v>0</v>
      </c>
      <c r="G18" s="169">
        <f>ROUND(E18*F18,2)</f>
        <v>0</v>
      </c>
      <c r="H18" s="169"/>
      <c r="I18" s="169">
        <f>ROUND(E18*H18,2)</f>
        <v>0</v>
      </c>
      <c r="J18" s="169"/>
      <c r="K18" s="169">
        <f>ROUND(E18*J18,2)</f>
        <v>0</v>
      </c>
      <c r="L18" s="169">
        <v>21</v>
      </c>
      <c r="M18" s="169">
        <f>G18*(1+L18/100)</f>
        <v>0</v>
      </c>
      <c r="N18" s="161">
        <v>4.4139999999999999E-2</v>
      </c>
      <c r="O18" s="161">
        <f>ROUND(E18*N18,5)</f>
        <v>0.81659000000000004</v>
      </c>
      <c r="P18" s="161">
        <v>0</v>
      </c>
      <c r="Q18" s="161">
        <f>ROUND(E18*P18,5)</f>
        <v>0</v>
      </c>
      <c r="R18" s="161"/>
      <c r="S18" s="161"/>
      <c r="T18" s="162">
        <v>0.504</v>
      </c>
      <c r="U18" s="161">
        <f>ROUND(E18*T18,2)</f>
        <v>9.32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116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2">
        <v>8</v>
      </c>
      <c r="B19" s="158" t="s">
        <v>130</v>
      </c>
      <c r="C19" s="191" t="s">
        <v>131</v>
      </c>
      <c r="D19" s="160" t="s">
        <v>115</v>
      </c>
      <c r="E19" s="166">
        <v>18.5</v>
      </c>
      <c r="F19" s="168">
        <f>H19+J19</f>
        <v>0</v>
      </c>
      <c r="G19" s="169">
        <f>ROUND(E19*F19,2)</f>
        <v>0</v>
      </c>
      <c r="H19" s="169"/>
      <c r="I19" s="169">
        <f>ROUND(E19*H19,2)</f>
        <v>0</v>
      </c>
      <c r="J19" s="169"/>
      <c r="K19" s="169">
        <f>ROUND(E19*J19,2)</f>
        <v>0</v>
      </c>
      <c r="L19" s="169">
        <v>21</v>
      </c>
      <c r="M19" s="169">
        <f>G19*(1+L19/100)</f>
        <v>0</v>
      </c>
      <c r="N19" s="161">
        <v>6.3499999999999997E-3</v>
      </c>
      <c r="O19" s="161">
        <f>ROUND(E19*N19,5)</f>
        <v>0.11748</v>
      </c>
      <c r="P19" s="161">
        <v>0</v>
      </c>
      <c r="Q19" s="161">
        <f>ROUND(E19*P19,5)</f>
        <v>0</v>
      </c>
      <c r="R19" s="161"/>
      <c r="S19" s="161"/>
      <c r="T19" s="162">
        <v>0.31900000000000001</v>
      </c>
      <c r="U19" s="161">
        <f>ROUND(E19*T19,2)</f>
        <v>5.9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116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0.25" outlineLevel="1">
      <c r="A20" s="152">
        <v>9</v>
      </c>
      <c r="B20" s="158" t="s">
        <v>132</v>
      </c>
      <c r="C20" s="191" t="s">
        <v>133</v>
      </c>
      <c r="D20" s="160" t="s">
        <v>115</v>
      </c>
      <c r="E20" s="166">
        <v>18.5</v>
      </c>
      <c r="F20" s="168">
        <f>H20+J20</f>
        <v>0</v>
      </c>
      <c r="G20" s="169">
        <f>ROUND(E20*F20,2)</f>
        <v>0</v>
      </c>
      <c r="H20" s="169"/>
      <c r="I20" s="169">
        <f>ROUND(E20*H20,2)</f>
        <v>0</v>
      </c>
      <c r="J20" s="169"/>
      <c r="K20" s="169">
        <f>ROUND(E20*J20,2)</f>
        <v>0</v>
      </c>
      <c r="L20" s="169">
        <v>21</v>
      </c>
      <c r="M20" s="169">
        <f>G20*(1+L20/100)</f>
        <v>0</v>
      </c>
      <c r="N20" s="161">
        <v>3.6700000000000001E-3</v>
      </c>
      <c r="O20" s="161">
        <f>ROUND(E20*N20,5)</f>
        <v>6.7900000000000002E-2</v>
      </c>
      <c r="P20" s="161">
        <v>0</v>
      </c>
      <c r="Q20" s="161">
        <f>ROUND(E20*P20,5)</f>
        <v>0</v>
      </c>
      <c r="R20" s="161"/>
      <c r="S20" s="161"/>
      <c r="T20" s="162">
        <v>0.36199999999999999</v>
      </c>
      <c r="U20" s="161">
        <f>ROUND(E20*T20,2)</f>
        <v>6.7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116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0.25" outlineLevel="1">
      <c r="A21" s="152">
        <v>10</v>
      </c>
      <c r="B21" s="158" t="s">
        <v>134</v>
      </c>
      <c r="C21" s="191" t="s">
        <v>135</v>
      </c>
      <c r="D21" s="160" t="s">
        <v>136</v>
      </c>
      <c r="E21" s="166">
        <v>4</v>
      </c>
      <c r="F21" s="168">
        <f>H21+J21</f>
        <v>0</v>
      </c>
      <c r="G21" s="169">
        <f>ROUND(E21*F21,2)</f>
        <v>0</v>
      </c>
      <c r="H21" s="169"/>
      <c r="I21" s="169">
        <f>ROUND(E21*H21,2)</f>
        <v>0</v>
      </c>
      <c r="J21" s="169"/>
      <c r="K21" s="169">
        <f>ROUND(E21*J21,2)</f>
        <v>0</v>
      </c>
      <c r="L21" s="169">
        <v>21</v>
      </c>
      <c r="M21" s="169">
        <f>G21*(1+L21/100)</f>
        <v>0</v>
      </c>
      <c r="N21" s="161">
        <v>6.4799999999999996E-3</v>
      </c>
      <c r="O21" s="161">
        <f>ROUND(E21*N21,5)</f>
        <v>2.5919999999999999E-2</v>
      </c>
      <c r="P21" s="161">
        <v>4.0000000000000001E-3</v>
      </c>
      <c r="Q21" s="161">
        <f>ROUND(E21*P21,5)</f>
        <v>1.6E-2</v>
      </c>
      <c r="R21" s="161"/>
      <c r="S21" s="161"/>
      <c r="T21" s="162">
        <v>0.35138000000000003</v>
      </c>
      <c r="U21" s="161">
        <f>ROUND(E21*T21,2)</f>
        <v>1.41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137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>
      <c r="A22" s="153" t="s">
        <v>111</v>
      </c>
      <c r="B22" s="159" t="s">
        <v>60</v>
      </c>
      <c r="C22" s="192" t="s">
        <v>61</v>
      </c>
      <c r="D22" s="163"/>
      <c r="E22" s="167"/>
      <c r="F22" s="170"/>
      <c r="G22" s="170">
        <f>SUMIF(AE23:AE25,"&lt;&gt;NOR",G23:G25)</f>
        <v>0</v>
      </c>
      <c r="H22" s="170"/>
      <c r="I22" s="170">
        <f>SUM(I23:I25)</f>
        <v>0</v>
      </c>
      <c r="J22" s="170"/>
      <c r="K22" s="170">
        <f>SUM(K23:K25)</f>
        <v>0</v>
      </c>
      <c r="L22" s="170"/>
      <c r="M22" s="170">
        <f>SUM(M23:M25)</f>
        <v>0</v>
      </c>
      <c r="N22" s="164"/>
      <c r="O22" s="164">
        <f>SUM(O23:O25)</f>
        <v>0.12733999999999998</v>
      </c>
      <c r="P22" s="164"/>
      <c r="Q22" s="164">
        <f>SUM(Q23:Q25)</f>
        <v>0</v>
      </c>
      <c r="R22" s="164"/>
      <c r="S22" s="164"/>
      <c r="T22" s="165"/>
      <c r="U22" s="164">
        <f>SUM(U23:U25)</f>
        <v>7.44</v>
      </c>
      <c r="AE22" t="s">
        <v>112</v>
      </c>
    </row>
    <row r="23" spans="1:60" ht="20.25" outlineLevel="1">
      <c r="A23" s="152">
        <v>11</v>
      </c>
      <c r="B23" s="158" t="s">
        <v>138</v>
      </c>
      <c r="C23" s="191" t="s">
        <v>139</v>
      </c>
      <c r="D23" s="160" t="s">
        <v>121</v>
      </c>
      <c r="E23" s="166">
        <v>2</v>
      </c>
      <c r="F23" s="168">
        <f>H23+J23</f>
        <v>0</v>
      </c>
      <c r="G23" s="169">
        <f>ROUND(E23*F23,2)</f>
        <v>0</v>
      </c>
      <c r="H23" s="169"/>
      <c r="I23" s="169">
        <f>ROUND(E23*H23,2)</f>
        <v>0</v>
      </c>
      <c r="J23" s="169"/>
      <c r="K23" s="169">
        <f>ROUND(E23*J23,2)</f>
        <v>0</v>
      </c>
      <c r="L23" s="169">
        <v>21</v>
      </c>
      <c r="M23" s="169">
        <f>G23*(1+L23/100)</f>
        <v>0</v>
      </c>
      <c r="N23" s="161">
        <v>3.4049999999999997E-2</v>
      </c>
      <c r="O23" s="161">
        <f>ROUND(E23*N23,5)</f>
        <v>6.8099999999999994E-2</v>
      </c>
      <c r="P23" s="161">
        <v>0</v>
      </c>
      <c r="Q23" s="161">
        <f>ROUND(E23*P23,5)</f>
        <v>0</v>
      </c>
      <c r="R23" s="161"/>
      <c r="S23" s="161"/>
      <c r="T23" s="162">
        <v>1.86</v>
      </c>
      <c r="U23" s="161">
        <f>ROUND(E23*T23,2)</f>
        <v>3.72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116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0.25" outlineLevel="1">
      <c r="A24" s="152">
        <v>12</v>
      </c>
      <c r="B24" s="158" t="s">
        <v>140</v>
      </c>
      <c r="C24" s="191" t="s">
        <v>141</v>
      </c>
      <c r="D24" s="160" t="s">
        <v>121</v>
      </c>
      <c r="E24" s="166">
        <v>1</v>
      </c>
      <c r="F24" s="168">
        <f>H24+J24</f>
        <v>0</v>
      </c>
      <c r="G24" s="169">
        <f>ROUND(E24*F24,2)</f>
        <v>0</v>
      </c>
      <c r="H24" s="169"/>
      <c r="I24" s="169">
        <f>ROUND(E24*H24,2)</f>
        <v>0</v>
      </c>
      <c r="J24" s="169"/>
      <c r="K24" s="169">
        <f>ROUND(E24*J24,2)</f>
        <v>0</v>
      </c>
      <c r="L24" s="169">
        <v>21</v>
      </c>
      <c r="M24" s="169">
        <f>G24*(1+L24/100)</f>
        <v>0</v>
      </c>
      <c r="N24" s="161">
        <v>2.8969999999999999E-2</v>
      </c>
      <c r="O24" s="161">
        <f>ROUND(E24*N24,5)</f>
        <v>2.8969999999999999E-2</v>
      </c>
      <c r="P24" s="161">
        <v>0</v>
      </c>
      <c r="Q24" s="161">
        <f>ROUND(E24*P24,5)</f>
        <v>0</v>
      </c>
      <c r="R24" s="161"/>
      <c r="S24" s="161"/>
      <c r="T24" s="162">
        <v>1.86</v>
      </c>
      <c r="U24" s="161">
        <f>ROUND(E24*T24,2)</f>
        <v>1.86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116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0.25" outlineLevel="1">
      <c r="A25" s="152">
        <v>13</v>
      </c>
      <c r="B25" s="158" t="s">
        <v>142</v>
      </c>
      <c r="C25" s="191" t="s">
        <v>143</v>
      </c>
      <c r="D25" s="160" t="s">
        <v>121</v>
      </c>
      <c r="E25" s="166">
        <v>1</v>
      </c>
      <c r="F25" s="168">
        <f>H25+J25</f>
        <v>0</v>
      </c>
      <c r="G25" s="169">
        <f>ROUND(E25*F25,2)</f>
        <v>0</v>
      </c>
      <c r="H25" s="169"/>
      <c r="I25" s="169">
        <f>ROUND(E25*H25,2)</f>
        <v>0</v>
      </c>
      <c r="J25" s="169"/>
      <c r="K25" s="169">
        <f>ROUND(E25*J25,2)</f>
        <v>0</v>
      </c>
      <c r="L25" s="169">
        <v>21</v>
      </c>
      <c r="M25" s="169">
        <f>G25*(1+L25/100)</f>
        <v>0</v>
      </c>
      <c r="N25" s="161">
        <v>3.0269999999999998E-2</v>
      </c>
      <c r="O25" s="161">
        <f>ROUND(E25*N25,5)</f>
        <v>3.0269999999999998E-2</v>
      </c>
      <c r="P25" s="161">
        <v>0</v>
      </c>
      <c r="Q25" s="161">
        <f>ROUND(E25*P25,5)</f>
        <v>0</v>
      </c>
      <c r="R25" s="161"/>
      <c r="S25" s="161"/>
      <c r="T25" s="162">
        <v>1.86</v>
      </c>
      <c r="U25" s="161">
        <f>ROUND(E25*T25,2)</f>
        <v>1.86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116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53" t="s">
        <v>111</v>
      </c>
      <c r="B26" s="159" t="s">
        <v>62</v>
      </c>
      <c r="C26" s="192" t="s">
        <v>63</v>
      </c>
      <c r="D26" s="163"/>
      <c r="E26" s="167"/>
      <c r="F26" s="170"/>
      <c r="G26" s="170">
        <f>SUMIF(AE27:AE29,"&lt;&gt;NOR",G27:G29)</f>
        <v>0</v>
      </c>
      <c r="H26" s="170"/>
      <c r="I26" s="170">
        <f>SUM(I27:I29)</f>
        <v>0</v>
      </c>
      <c r="J26" s="170"/>
      <c r="K26" s="170">
        <f>SUM(K27:K29)</f>
        <v>0</v>
      </c>
      <c r="L26" s="170"/>
      <c r="M26" s="170">
        <f>SUM(M27:M29)</f>
        <v>0</v>
      </c>
      <c r="N26" s="164"/>
      <c r="O26" s="164">
        <f>SUM(O27:O29)</f>
        <v>1.0829999999999999E-2</v>
      </c>
      <c r="P26" s="164"/>
      <c r="Q26" s="164">
        <f>SUM(Q27:Q29)</f>
        <v>1.33735</v>
      </c>
      <c r="R26" s="164"/>
      <c r="S26" s="164"/>
      <c r="T26" s="165"/>
      <c r="U26" s="164">
        <f>SUM(U27:U29)</f>
        <v>9.0399999999999991</v>
      </c>
      <c r="AE26" t="s">
        <v>112</v>
      </c>
    </row>
    <row r="27" spans="1:60" outlineLevel="1">
      <c r="A27" s="152">
        <v>14</v>
      </c>
      <c r="B27" s="158" t="s">
        <v>144</v>
      </c>
      <c r="C27" s="191" t="s">
        <v>145</v>
      </c>
      <c r="D27" s="160" t="s">
        <v>115</v>
      </c>
      <c r="E27" s="166">
        <v>7.25</v>
      </c>
      <c r="F27" s="168">
        <f>H27+J27</f>
        <v>0</v>
      </c>
      <c r="G27" s="169">
        <f>ROUND(E27*F27,2)</f>
        <v>0</v>
      </c>
      <c r="H27" s="169"/>
      <c r="I27" s="169">
        <f>ROUND(E27*H27,2)</f>
        <v>0</v>
      </c>
      <c r="J27" s="169"/>
      <c r="K27" s="169">
        <f>ROUND(E27*J27,2)</f>
        <v>0</v>
      </c>
      <c r="L27" s="169">
        <v>21</v>
      </c>
      <c r="M27" s="169">
        <f>G27*(1+L27/100)</f>
        <v>0</v>
      </c>
      <c r="N27" s="161">
        <v>6.7000000000000002E-4</v>
      </c>
      <c r="O27" s="161">
        <f>ROUND(E27*N27,5)</f>
        <v>4.8599999999999997E-3</v>
      </c>
      <c r="P27" s="161">
        <v>0.13100000000000001</v>
      </c>
      <c r="Q27" s="161">
        <f>ROUND(E27*P27,5)</f>
        <v>0.94974999999999998</v>
      </c>
      <c r="R27" s="161"/>
      <c r="S27" s="161"/>
      <c r="T27" s="162">
        <v>0.57182999999999995</v>
      </c>
      <c r="U27" s="161">
        <f>ROUND(E27*T27,2)</f>
        <v>4.1500000000000004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137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2">
        <v>15</v>
      </c>
      <c r="B28" s="158" t="s">
        <v>146</v>
      </c>
      <c r="C28" s="191" t="s">
        <v>147</v>
      </c>
      <c r="D28" s="160" t="s">
        <v>121</v>
      </c>
      <c r="E28" s="166">
        <v>2</v>
      </c>
      <c r="F28" s="168">
        <f>H28+J28</f>
        <v>0</v>
      </c>
      <c r="G28" s="169">
        <f>ROUND(E28*F28,2)</f>
        <v>0</v>
      </c>
      <c r="H28" s="169"/>
      <c r="I28" s="169">
        <f>ROUND(E28*H28,2)</f>
        <v>0</v>
      </c>
      <c r="J28" s="169"/>
      <c r="K28" s="169">
        <f>ROUND(E28*J28,2)</f>
        <v>0</v>
      </c>
      <c r="L28" s="169">
        <v>21</v>
      </c>
      <c r="M28" s="169">
        <f>G28*(1+L28/100)</f>
        <v>0</v>
      </c>
      <c r="N28" s="161">
        <v>0</v>
      </c>
      <c r="O28" s="161">
        <f>ROUND(E28*N28,5)</f>
        <v>0</v>
      </c>
      <c r="P28" s="161">
        <v>0</v>
      </c>
      <c r="Q28" s="161">
        <f>ROUND(E28*P28,5)</f>
        <v>0</v>
      </c>
      <c r="R28" s="161"/>
      <c r="S28" s="161"/>
      <c r="T28" s="162">
        <v>0.05</v>
      </c>
      <c r="U28" s="161">
        <f>ROUND(E28*T28,2)</f>
        <v>0.1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116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>
      <c r="A29" s="152">
        <v>16</v>
      </c>
      <c r="B29" s="158" t="s">
        <v>148</v>
      </c>
      <c r="C29" s="191" t="s">
        <v>149</v>
      </c>
      <c r="D29" s="160" t="s">
        <v>115</v>
      </c>
      <c r="E29" s="166">
        <v>5.0999999999999996</v>
      </c>
      <c r="F29" s="168">
        <f>H29+J29</f>
        <v>0</v>
      </c>
      <c r="G29" s="169">
        <f>ROUND(E29*F29,2)</f>
        <v>0</v>
      </c>
      <c r="H29" s="169"/>
      <c r="I29" s="169">
        <f>ROUND(E29*H29,2)</f>
        <v>0</v>
      </c>
      <c r="J29" s="169"/>
      <c r="K29" s="169">
        <f>ROUND(E29*J29,2)</f>
        <v>0</v>
      </c>
      <c r="L29" s="169">
        <v>21</v>
      </c>
      <c r="M29" s="169">
        <f>G29*(1+L29/100)</f>
        <v>0</v>
      </c>
      <c r="N29" s="161">
        <v>1.17E-3</v>
      </c>
      <c r="O29" s="161">
        <f>ROUND(E29*N29,5)</f>
        <v>5.9699999999999996E-3</v>
      </c>
      <c r="P29" s="161">
        <v>7.5999999999999998E-2</v>
      </c>
      <c r="Q29" s="161">
        <f>ROUND(E29*P29,5)</f>
        <v>0.3876</v>
      </c>
      <c r="R29" s="161"/>
      <c r="S29" s="161"/>
      <c r="T29" s="162">
        <v>0.93899999999999995</v>
      </c>
      <c r="U29" s="161">
        <f>ROUND(E29*T29,2)</f>
        <v>4.79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116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>
      <c r="A30" s="153" t="s">
        <v>111</v>
      </c>
      <c r="B30" s="159" t="s">
        <v>64</v>
      </c>
      <c r="C30" s="192" t="s">
        <v>65</v>
      </c>
      <c r="D30" s="163"/>
      <c r="E30" s="167"/>
      <c r="F30" s="170"/>
      <c r="G30" s="170">
        <f>SUMIF(AE31:AE31,"&lt;&gt;NOR",G31:G31)</f>
        <v>0</v>
      </c>
      <c r="H30" s="170"/>
      <c r="I30" s="170">
        <f>SUM(I31:I31)</f>
        <v>0</v>
      </c>
      <c r="J30" s="170"/>
      <c r="K30" s="170">
        <f>SUM(K31:K31)</f>
        <v>0</v>
      </c>
      <c r="L30" s="170"/>
      <c r="M30" s="170">
        <f>SUM(M31:M31)</f>
        <v>0</v>
      </c>
      <c r="N30" s="164"/>
      <c r="O30" s="164">
        <f>SUM(O31:O31)</f>
        <v>0</v>
      </c>
      <c r="P30" s="164"/>
      <c r="Q30" s="164">
        <f>SUM(Q31:Q31)</f>
        <v>2.8131599999999999</v>
      </c>
      <c r="R30" s="164"/>
      <c r="S30" s="164"/>
      <c r="T30" s="165"/>
      <c r="U30" s="164">
        <f>SUM(U31:U31)</f>
        <v>20.25</v>
      </c>
      <c r="AE30" t="s">
        <v>112</v>
      </c>
    </row>
    <row r="31" spans="1:60" outlineLevel="1">
      <c r="A31" s="152">
        <v>17</v>
      </c>
      <c r="B31" s="158" t="s">
        <v>150</v>
      </c>
      <c r="C31" s="191" t="s">
        <v>151</v>
      </c>
      <c r="D31" s="160" t="s">
        <v>115</v>
      </c>
      <c r="E31" s="166">
        <v>41.37</v>
      </c>
      <c r="F31" s="168">
        <f>H31+J31</f>
        <v>0</v>
      </c>
      <c r="G31" s="169">
        <f>ROUND(E31*F31,2)</f>
        <v>0</v>
      </c>
      <c r="H31" s="169"/>
      <c r="I31" s="169">
        <f>ROUND(E31*H31,2)</f>
        <v>0</v>
      </c>
      <c r="J31" s="169"/>
      <c r="K31" s="169">
        <f>ROUND(E31*J31,2)</f>
        <v>0</v>
      </c>
      <c r="L31" s="169">
        <v>21</v>
      </c>
      <c r="M31" s="169">
        <f>G31*(1+L31/100)</f>
        <v>0</v>
      </c>
      <c r="N31" s="161">
        <v>0</v>
      </c>
      <c r="O31" s="161">
        <f>ROUND(E31*N31,5)</f>
        <v>0</v>
      </c>
      <c r="P31" s="161">
        <v>6.8000000000000005E-2</v>
      </c>
      <c r="Q31" s="161">
        <f>ROUND(E31*P31,5)</f>
        <v>2.8131599999999999</v>
      </c>
      <c r="R31" s="161"/>
      <c r="S31" s="161"/>
      <c r="T31" s="162">
        <v>0.48937999999999998</v>
      </c>
      <c r="U31" s="161">
        <f>ROUND(E31*T31,2)</f>
        <v>20.25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137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>
      <c r="A32" s="153" t="s">
        <v>111</v>
      </c>
      <c r="B32" s="159" t="s">
        <v>66</v>
      </c>
      <c r="C32" s="192" t="s">
        <v>67</v>
      </c>
      <c r="D32" s="163"/>
      <c r="E32" s="167"/>
      <c r="F32" s="170"/>
      <c r="G32" s="170">
        <f>SUMIF(AE33:AE33,"&lt;&gt;NOR",G33:G33)</f>
        <v>0</v>
      </c>
      <c r="H32" s="170"/>
      <c r="I32" s="170">
        <f>SUM(I33:I33)</f>
        <v>0</v>
      </c>
      <c r="J32" s="170"/>
      <c r="K32" s="170">
        <f>SUM(K33:K33)</f>
        <v>0</v>
      </c>
      <c r="L32" s="170"/>
      <c r="M32" s="170">
        <f>SUM(M33:M33)</f>
        <v>0</v>
      </c>
      <c r="N32" s="164"/>
      <c r="O32" s="164">
        <f>SUM(O33:O33)</f>
        <v>0</v>
      </c>
      <c r="P32" s="164"/>
      <c r="Q32" s="164">
        <f>SUM(Q33:Q33)</f>
        <v>0</v>
      </c>
      <c r="R32" s="164"/>
      <c r="S32" s="164"/>
      <c r="T32" s="165"/>
      <c r="U32" s="164">
        <f>SUM(U33:U33)</f>
        <v>8.3800000000000008</v>
      </c>
      <c r="AE32" t="s">
        <v>112</v>
      </c>
    </row>
    <row r="33" spans="1:60" outlineLevel="1">
      <c r="A33" s="152">
        <v>18</v>
      </c>
      <c r="B33" s="158" t="s">
        <v>152</v>
      </c>
      <c r="C33" s="191" t="s">
        <v>153</v>
      </c>
      <c r="D33" s="160" t="s">
        <v>154</v>
      </c>
      <c r="E33" s="166">
        <v>3.25</v>
      </c>
      <c r="F33" s="168">
        <f>H33+J33</f>
        <v>0</v>
      </c>
      <c r="G33" s="169">
        <f>ROUND(E33*F33,2)</f>
        <v>0</v>
      </c>
      <c r="H33" s="169"/>
      <c r="I33" s="169">
        <f>ROUND(E33*H33,2)</f>
        <v>0</v>
      </c>
      <c r="J33" s="169"/>
      <c r="K33" s="169">
        <f>ROUND(E33*J33,2)</f>
        <v>0</v>
      </c>
      <c r="L33" s="169">
        <v>21</v>
      </c>
      <c r="M33" s="169">
        <f>G33*(1+L33/100)</f>
        <v>0</v>
      </c>
      <c r="N33" s="161">
        <v>0</v>
      </c>
      <c r="O33" s="161">
        <f>ROUND(E33*N33,5)</f>
        <v>0</v>
      </c>
      <c r="P33" s="161">
        <v>0</v>
      </c>
      <c r="Q33" s="161">
        <f>ROUND(E33*P33,5)</f>
        <v>0</v>
      </c>
      <c r="R33" s="161"/>
      <c r="S33" s="161"/>
      <c r="T33" s="162">
        <v>2.577</v>
      </c>
      <c r="U33" s="161">
        <f>ROUND(E33*T33,2)</f>
        <v>8.3800000000000008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116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>
      <c r="A34" s="153" t="s">
        <v>111</v>
      </c>
      <c r="B34" s="159" t="s">
        <v>68</v>
      </c>
      <c r="C34" s="192" t="s">
        <v>69</v>
      </c>
      <c r="D34" s="163"/>
      <c r="E34" s="167"/>
      <c r="F34" s="170"/>
      <c r="G34" s="170">
        <f>SUMIF(AE35:AE36,"&lt;&gt;NOR",G35:G36)</f>
        <v>0</v>
      </c>
      <c r="H34" s="170"/>
      <c r="I34" s="170">
        <f>SUM(I35:I36)</f>
        <v>0</v>
      </c>
      <c r="J34" s="170"/>
      <c r="K34" s="170">
        <f>SUM(K35:K36)</f>
        <v>0</v>
      </c>
      <c r="L34" s="170"/>
      <c r="M34" s="170">
        <f>SUM(M35:M36)</f>
        <v>0</v>
      </c>
      <c r="N34" s="164"/>
      <c r="O34" s="164">
        <f>SUM(O35:O36)</f>
        <v>0.12053999999999999</v>
      </c>
      <c r="P34" s="164"/>
      <c r="Q34" s="164">
        <f>SUM(Q35:Q36)</f>
        <v>0</v>
      </c>
      <c r="R34" s="164"/>
      <c r="S34" s="164"/>
      <c r="T34" s="165"/>
      <c r="U34" s="164">
        <f>SUM(U35:U36)</f>
        <v>3.38</v>
      </c>
      <c r="AE34" t="s">
        <v>112</v>
      </c>
    </row>
    <row r="35" spans="1:60" ht="20.25" outlineLevel="1">
      <c r="A35" s="152">
        <v>19</v>
      </c>
      <c r="B35" s="158" t="s">
        <v>155</v>
      </c>
      <c r="C35" s="191" t="s">
        <v>156</v>
      </c>
      <c r="D35" s="160" t="s">
        <v>136</v>
      </c>
      <c r="E35" s="166">
        <v>1</v>
      </c>
      <c r="F35" s="168">
        <f>H35+J35</f>
        <v>0</v>
      </c>
      <c r="G35" s="169">
        <f>ROUND(E35*F35,2)</f>
        <v>0</v>
      </c>
      <c r="H35" s="169"/>
      <c r="I35" s="169">
        <f>ROUND(E35*H35,2)</f>
        <v>0</v>
      </c>
      <c r="J35" s="169"/>
      <c r="K35" s="169">
        <f>ROUND(E35*J35,2)</f>
        <v>0</v>
      </c>
      <c r="L35" s="169">
        <v>21</v>
      </c>
      <c r="M35" s="169">
        <f>G35*(1+L35/100)</f>
        <v>0</v>
      </c>
      <c r="N35" s="161">
        <v>6.0269999999999997E-2</v>
      </c>
      <c r="O35" s="161">
        <f>ROUND(E35*N35,5)</f>
        <v>6.0269999999999997E-2</v>
      </c>
      <c r="P35" s="161">
        <v>0</v>
      </c>
      <c r="Q35" s="161">
        <f>ROUND(E35*P35,5)</f>
        <v>0</v>
      </c>
      <c r="R35" s="161"/>
      <c r="S35" s="161"/>
      <c r="T35" s="162">
        <v>1.694</v>
      </c>
      <c r="U35" s="161">
        <f>ROUND(E35*T35,2)</f>
        <v>1.69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116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52">
        <v>20</v>
      </c>
      <c r="B36" s="158" t="s">
        <v>157</v>
      </c>
      <c r="C36" s="191" t="s">
        <v>158</v>
      </c>
      <c r="D36" s="160" t="s">
        <v>136</v>
      </c>
      <c r="E36" s="166">
        <v>1</v>
      </c>
      <c r="F36" s="168">
        <f>H36+J36</f>
        <v>0</v>
      </c>
      <c r="G36" s="169">
        <f>ROUND(E36*F36,2)</f>
        <v>0</v>
      </c>
      <c r="H36" s="169"/>
      <c r="I36" s="169">
        <f>ROUND(E36*H36,2)</f>
        <v>0</v>
      </c>
      <c r="J36" s="169"/>
      <c r="K36" s="169">
        <f>ROUND(E36*J36,2)</f>
        <v>0</v>
      </c>
      <c r="L36" s="169">
        <v>21</v>
      </c>
      <c r="M36" s="169">
        <f>G36*(1+L36/100)</f>
        <v>0</v>
      </c>
      <c r="N36" s="161">
        <v>6.0269999999999997E-2</v>
      </c>
      <c r="O36" s="161">
        <f>ROUND(E36*N36,5)</f>
        <v>6.0269999999999997E-2</v>
      </c>
      <c r="P36" s="161">
        <v>0</v>
      </c>
      <c r="Q36" s="161">
        <f>ROUND(E36*P36,5)</f>
        <v>0</v>
      </c>
      <c r="R36" s="161"/>
      <c r="S36" s="161"/>
      <c r="T36" s="162">
        <v>1.694</v>
      </c>
      <c r="U36" s="161">
        <f>ROUND(E36*T36,2)</f>
        <v>1.69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116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>
      <c r="A37" s="153" t="s">
        <v>111</v>
      </c>
      <c r="B37" s="159" t="s">
        <v>70</v>
      </c>
      <c r="C37" s="192" t="s">
        <v>71</v>
      </c>
      <c r="D37" s="163"/>
      <c r="E37" s="167"/>
      <c r="F37" s="170"/>
      <c r="G37" s="170">
        <f>SUMIF(AE38:AE39,"&lt;&gt;NOR",G38:G39)</f>
        <v>0</v>
      </c>
      <c r="H37" s="170"/>
      <c r="I37" s="170">
        <f>SUM(I38:I39)</f>
        <v>0</v>
      </c>
      <c r="J37" s="170"/>
      <c r="K37" s="170">
        <f>SUM(K38:K39)</f>
        <v>0</v>
      </c>
      <c r="L37" s="170"/>
      <c r="M37" s="170">
        <f>SUM(M38:M39)</f>
        <v>0</v>
      </c>
      <c r="N37" s="164"/>
      <c r="O37" s="164">
        <f>SUM(O38:O39)</f>
        <v>5.5999999999999995E-4</v>
      </c>
      <c r="P37" s="164"/>
      <c r="Q37" s="164">
        <f>SUM(Q38:Q39)</f>
        <v>2.9610000000000001E-2</v>
      </c>
      <c r="R37" s="164"/>
      <c r="S37" s="164"/>
      <c r="T37" s="165"/>
      <c r="U37" s="164">
        <f>SUM(U38:U39)</f>
        <v>0.81</v>
      </c>
      <c r="AE37" t="s">
        <v>112</v>
      </c>
    </row>
    <row r="38" spans="1:60" outlineLevel="1">
      <c r="A38" s="152">
        <v>21</v>
      </c>
      <c r="B38" s="158" t="s">
        <v>159</v>
      </c>
      <c r="C38" s="191" t="s">
        <v>160</v>
      </c>
      <c r="D38" s="160" t="s">
        <v>121</v>
      </c>
      <c r="E38" s="166">
        <v>1</v>
      </c>
      <c r="F38" s="168">
        <f>H38+J38</f>
        <v>0</v>
      </c>
      <c r="G38" s="169">
        <f>ROUND(E38*F38,2)</f>
        <v>0</v>
      </c>
      <c r="H38" s="169"/>
      <c r="I38" s="169">
        <f>ROUND(E38*H38,2)</f>
        <v>0</v>
      </c>
      <c r="J38" s="169"/>
      <c r="K38" s="169">
        <f>ROUND(E38*J38,2)</f>
        <v>0</v>
      </c>
      <c r="L38" s="169">
        <v>21</v>
      </c>
      <c r="M38" s="169">
        <f>G38*(1+L38/100)</f>
        <v>0</v>
      </c>
      <c r="N38" s="161">
        <v>0</v>
      </c>
      <c r="O38" s="161">
        <f>ROUND(E38*N38,5)</f>
        <v>0</v>
      </c>
      <c r="P38" s="161">
        <v>2.9610000000000001E-2</v>
      </c>
      <c r="Q38" s="161">
        <f>ROUND(E38*P38,5)</f>
        <v>2.9610000000000001E-2</v>
      </c>
      <c r="R38" s="161"/>
      <c r="S38" s="161"/>
      <c r="T38" s="162">
        <v>0.50700000000000001</v>
      </c>
      <c r="U38" s="161">
        <f>ROUND(E38*T38,2)</f>
        <v>0.51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116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52">
        <v>22</v>
      </c>
      <c r="B39" s="158" t="s">
        <v>161</v>
      </c>
      <c r="C39" s="191" t="s">
        <v>162</v>
      </c>
      <c r="D39" s="160" t="s">
        <v>121</v>
      </c>
      <c r="E39" s="166">
        <v>1</v>
      </c>
      <c r="F39" s="168">
        <f>H39+J39</f>
        <v>0</v>
      </c>
      <c r="G39" s="169">
        <f>ROUND(E39*F39,2)</f>
        <v>0</v>
      </c>
      <c r="H39" s="169"/>
      <c r="I39" s="169">
        <f>ROUND(E39*H39,2)</f>
        <v>0</v>
      </c>
      <c r="J39" s="169"/>
      <c r="K39" s="169">
        <f>ROUND(E39*J39,2)</f>
        <v>0</v>
      </c>
      <c r="L39" s="169">
        <v>21</v>
      </c>
      <c r="M39" s="169">
        <f>G39*(1+L39/100)</f>
        <v>0</v>
      </c>
      <c r="N39" s="161">
        <v>5.5999999999999995E-4</v>
      </c>
      <c r="O39" s="161">
        <f>ROUND(E39*N39,5)</f>
        <v>5.5999999999999995E-4</v>
      </c>
      <c r="P39" s="161">
        <v>0</v>
      </c>
      <c r="Q39" s="161">
        <f>ROUND(E39*P39,5)</f>
        <v>0</v>
      </c>
      <c r="R39" s="161"/>
      <c r="S39" s="161"/>
      <c r="T39" s="162">
        <v>0.3</v>
      </c>
      <c r="U39" s="161">
        <f>ROUND(E39*T39,2)</f>
        <v>0.3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116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>
      <c r="A40" s="153" t="s">
        <v>111</v>
      </c>
      <c r="B40" s="159" t="s">
        <v>72</v>
      </c>
      <c r="C40" s="192" t="s">
        <v>73</v>
      </c>
      <c r="D40" s="163"/>
      <c r="E40" s="167"/>
      <c r="F40" s="170"/>
      <c r="G40" s="170">
        <f>SUMIF(AE41:AE54,"&lt;&gt;NOR",G41:G54)</f>
        <v>0</v>
      </c>
      <c r="H40" s="170"/>
      <c r="I40" s="170">
        <f>SUM(I41:I54)</f>
        <v>0</v>
      </c>
      <c r="J40" s="170"/>
      <c r="K40" s="170">
        <f>SUM(K41:K54)</f>
        <v>0</v>
      </c>
      <c r="L40" s="170"/>
      <c r="M40" s="170">
        <f>SUM(M41:M54)</f>
        <v>0</v>
      </c>
      <c r="N40" s="164"/>
      <c r="O40" s="164">
        <f>SUM(O41:O54)</f>
        <v>0.11377999999999998</v>
      </c>
      <c r="P40" s="164"/>
      <c r="Q40" s="164">
        <f>SUM(Q41:Q54)</f>
        <v>6.4769999999999994E-2</v>
      </c>
      <c r="R40" s="164"/>
      <c r="S40" s="164"/>
      <c r="T40" s="165"/>
      <c r="U40" s="164">
        <f>SUM(U41:U54)</f>
        <v>16.45</v>
      </c>
      <c r="AE40" t="s">
        <v>112</v>
      </c>
    </row>
    <row r="41" spans="1:60" outlineLevel="1">
      <c r="A41" s="152">
        <v>23</v>
      </c>
      <c r="B41" s="158" t="s">
        <v>163</v>
      </c>
      <c r="C41" s="191" t="s">
        <v>164</v>
      </c>
      <c r="D41" s="160" t="s">
        <v>121</v>
      </c>
      <c r="E41" s="166">
        <v>1</v>
      </c>
      <c r="F41" s="168">
        <f t="shared" ref="F41:F54" si="0">H41+J41</f>
        <v>0</v>
      </c>
      <c r="G41" s="169">
        <f t="shared" ref="G41:G54" si="1">ROUND(E41*F41,2)</f>
        <v>0</v>
      </c>
      <c r="H41" s="169"/>
      <c r="I41" s="169">
        <f t="shared" ref="I41:I54" si="2">ROUND(E41*H41,2)</f>
        <v>0</v>
      </c>
      <c r="J41" s="169"/>
      <c r="K41" s="169">
        <f t="shared" ref="K41:K54" si="3">ROUND(E41*J41,2)</f>
        <v>0</v>
      </c>
      <c r="L41" s="169">
        <v>21</v>
      </c>
      <c r="M41" s="169">
        <f t="shared" ref="M41:M54" si="4">G41*(1+L41/100)</f>
        <v>0</v>
      </c>
      <c r="N41" s="161">
        <v>0</v>
      </c>
      <c r="O41" s="161">
        <f t="shared" ref="O41:O54" si="5">ROUND(E41*N41,5)</f>
        <v>0</v>
      </c>
      <c r="P41" s="161">
        <v>3.1870000000000002E-2</v>
      </c>
      <c r="Q41" s="161">
        <f t="shared" ref="Q41:Q54" si="6">ROUND(E41*P41,5)</f>
        <v>3.1870000000000002E-2</v>
      </c>
      <c r="R41" s="161"/>
      <c r="S41" s="161"/>
      <c r="T41" s="162">
        <v>0.89376</v>
      </c>
      <c r="U41" s="161">
        <f t="shared" ref="U41:U54" si="7">ROUND(E41*T41,2)</f>
        <v>0.89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137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2">
        <v>24</v>
      </c>
      <c r="B42" s="158" t="s">
        <v>165</v>
      </c>
      <c r="C42" s="191" t="s">
        <v>166</v>
      </c>
      <c r="D42" s="160" t="s">
        <v>167</v>
      </c>
      <c r="E42" s="166">
        <v>1</v>
      </c>
      <c r="F42" s="168">
        <f t="shared" si="0"/>
        <v>0</v>
      </c>
      <c r="G42" s="169">
        <f t="shared" si="1"/>
        <v>0</v>
      </c>
      <c r="H42" s="169"/>
      <c r="I42" s="169">
        <f t="shared" si="2"/>
        <v>0</v>
      </c>
      <c r="J42" s="169"/>
      <c r="K42" s="169">
        <f t="shared" si="3"/>
        <v>0</v>
      </c>
      <c r="L42" s="169">
        <v>21</v>
      </c>
      <c r="M42" s="169">
        <f t="shared" si="4"/>
        <v>0</v>
      </c>
      <c r="N42" s="161">
        <v>0</v>
      </c>
      <c r="O42" s="161">
        <f t="shared" si="5"/>
        <v>0</v>
      </c>
      <c r="P42" s="161">
        <v>3.2899999999999999E-2</v>
      </c>
      <c r="Q42" s="161">
        <f t="shared" si="6"/>
        <v>3.2899999999999999E-2</v>
      </c>
      <c r="R42" s="161"/>
      <c r="S42" s="161"/>
      <c r="T42" s="162">
        <v>0.432</v>
      </c>
      <c r="U42" s="161">
        <f t="shared" si="7"/>
        <v>0.43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116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2">
        <v>25</v>
      </c>
      <c r="B43" s="158" t="s">
        <v>168</v>
      </c>
      <c r="C43" s="191" t="s">
        <v>169</v>
      </c>
      <c r="D43" s="160" t="s">
        <v>167</v>
      </c>
      <c r="E43" s="166">
        <v>1</v>
      </c>
      <c r="F43" s="168">
        <f t="shared" si="0"/>
        <v>0</v>
      </c>
      <c r="G43" s="169">
        <f t="shared" si="1"/>
        <v>0</v>
      </c>
      <c r="H43" s="169"/>
      <c r="I43" s="169">
        <f t="shared" si="2"/>
        <v>0</v>
      </c>
      <c r="J43" s="169"/>
      <c r="K43" s="169">
        <f t="shared" si="3"/>
        <v>0</v>
      </c>
      <c r="L43" s="169">
        <v>21</v>
      </c>
      <c r="M43" s="169">
        <f t="shared" si="4"/>
        <v>0</v>
      </c>
      <c r="N43" s="161">
        <v>1.2E-4</v>
      </c>
      <c r="O43" s="161">
        <f t="shared" si="5"/>
        <v>1.2E-4</v>
      </c>
      <c r="P43" s="161">
        <v>0</v>
      </c>
      <c r="Q43" s="161">
        <f t="shared" si="6"/>
        <v>0</v>
      </c>
      <c r="R43" s="161"/>
      <c r="S43" s="161"/>
      <c r="T43" s="162">
        <v>0.51700000000000002</v>
      </c>
      <c r="U43" s="161">
        <f t="shared" si="7"/>
        <v>0.52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116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>
      <c r="A44" s="152">
        <v>26</v>
      </c>
      <c r="B44" s="158" t="s">
        <v>170</v>
      </c>
      <c r="C44" s="191" t="s">
        <v>171</v>
      </c>
      <c r="D44" s="160" t="s">
        <v>121</v>
      </c>
      <c r="E44" s="166">
        <v>1</v>
      </c>
      <c r="F44" s="168">
        <f t="shared" si="0"/>
        <v>0</v>
      </c>
      <c r="G44" s="169">
        <f t="shared" si="1"/>
        <v>0</v>
      </c>
      <c r="H44" s="169"/>
      <c r="I44" s="169">
        <f t="shared" si="2"/>
        <v>0</v>
      </c>
      <c r="J44" s="169"/>
      <c r="K44" s="169">
        <f t="shared" si="3"/>
        <v>0</v>
      </c>
      <c r="L44" s="169">
        <v>21</v>
      </c>
      <c r="M44" s="169">
        <f t="shared" si="4"/>
        <v>0</v>
      </c>
      <c r="N44" s="161">
        <v>1.2E-4</v>
      </c>
      <c r="O44" s="161">
        <f t="shared" si="5"/>
        <v>1.2E-4</v>
      </c>
      <c r="P44" s="161">
        <v>0</v>
      </c>
      <c r="Q44" s="161">
        <f t="shared" si="6"/>
        <v>0</v>
      </c>
      <c r="R44" s="161"/>
      <c r="S44" s="161"/>
      <c r="T44" s="162">
        <v>0.71099999999999997</v>
      </c>
      <c r="U44" s="161">
        <f t="shared" si="7"/>
        <v>0.71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116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>
      <c r="A45" s="152">
        <v>27</v>
      </c>
      <c r="B45" s="158" t="s">
        <v>172</v>
      </c>
      <c r="C45" s="191" t="s">
        <v>173</v>
      </c>
      <c r="D45" s="160" t="s">
        <v>121</v>
      </c>
      <c r="E45" s="166">
        <v>1</v>
      </c>
      <c r="F45" s="168">
        <f t="shared" si="0"/>
        <v>0</v>
      </c>
      <c r="G45" s="169">
        <f t="shared" si="1"/>
        <v>0</v>
      </c>
      <c r="H45" s="169"/>
      <c r="I45" s="169">
        <f t="shared" si="2"/>
        <v>0</v>
      </c>
      <c r="J45" s="169"/>
      <c r="K45" s="169">
        <f t="shared" si="3"/>
        <v>0</v>
      </c>
      <c r="L45" s="169">
        <v>21</v>
      </c>
      <c r="M45" s="169">
        <f t="shared" si="4"/>
        <v>0</v>
      </c>
      <c r="N45" s="161">
        <v>1E-3</v>
      </c>
      <c r="O45" s="161">
        <f t="shared" si="5"/>
        <v>1E-3</v>
      </c>
      <c r="P45" s="161">
        <v>0</v>
      </c>
      <c r="Q45" s="161">
        <f t="shared" si="6"/>
        <v>0</v>
      </c>
      <c r="R45" s="161"/>
      <c r="S45" s="161"/>
      <c r="T45" s="162">
        <v>0</v>
      </c>
      <c r="U45" s="161">
        <f t="shared" si="7"/>
        <v>0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174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52">
        <v>28</v>
      </c>
      <c r="B46" s="158" t="s">
        <v>175</v>
      </c>
      <c r="C46" s="191" t="s">
        <v>176</v>
      </c>
      <c r="D46" s="160" t="s">
        <v>121</v>
      </c>
      <c r="E46" s="166">
        <v>1</v>
      </c>
      <c r="F46" s="168">
        <f t="shared" si="0"/>
        <v>0</v>
      </c>
      <c r="G46" s="169">
        <f t="shared" si="1"/>
        <v>0</v>
      </c>
      <c r="H46" s="169"/>
      <c r="I46" s="169">
        <f t="shared" si="2"/>
        <v>0</v>
      </c>
      <c r="J46" s="169"/>
      <c r="K46" s="169">
        <f t="shared" si="3"/>
        <v>0</v>
      </c>
      <c r="L46" s="169">
        <v>21</v>
      </c>
      <c r="M46" s="169">
        <f t="shared" si="4"/>
        <v>0</v>
      </c>
      <c r="N46" s="161">
        <v>3.1800000000000001E-3</v>
      </c>
      <c r="O46" s="161">
        <f t="shared" si="5"/>
        <v>3.1800000000000001E-3</v>
      </c>
      <c r="P46" s="161">
        <v>0</v>
      </c>
      <c r="Q46" s="161">
        <f t="shared" si="6"/>
        <v>0</v>
      </c>
      <c r="R46" s="161"/>
      <c r="S46" s="161"/>
      <c r="T46" s="162">
        <v>2.5339</v>
      </c>
      <c r="U46" s="161">
        <f t="shared" si="7"/>
        <v>2.5299999999999998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137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52">
        <v>29</v>
      </c>
      <c r="B47" s="158" t="s">
        <v>177</v>
      </c>
      <c r="C47" s="191" t="s">
        <v>178</v>
      </c>
      <c r="D47" s="160" t="s">
        <v>121</v>
      </c>
      <c r="E47" s="166">
        <v>1</v>
      </c>
      <c r="F47" s="168">
        <f t="shared" si="0"/>
        <v>0</v>
      </c>
      <c r="G47" s="169">
        <f t="shared" si="1"/>
        <v>0</v>
      </c>
      <c r="H47" s="169"/>
      <c r="I47" s="169">
        <f t="shared" si="2"/>
        <v>0</v>
      </c>
      <c r="J47" s="169"/>
      <c r="K47" s="169">
        <f t="shared" si="3"/>
        <v>0</v>
      </c>
      <c r="L47" s="169">
        <v>21</v>
      </c>
      <c r="M47" s="169">
        <f t="shared" si="4"/>
        <v>0</v>
      </c>
      <c r="N47" s="161">
        <v>4.5999999999999999E-2</v>
      </c>
      <c r="O47" s="161">
        <f t="shared" si="5"/>
        <v>4.5999999999999999E-2</v>
      </c>
      <c r="P47" s="161">
        <v>0</v>
      </c>
      <c r="Q47" s="161">
        <f t="shared" si="6"/>
        <v>0</v>
      </c>
      <c r="R47" s="161"/>
      <c r="S47" s="161"/>
      <c r="T47" s="162">
        <v>0</v>
      </c>
      <c r="U47" s="161">
        <f t="shared" si="7"/>
        <v>0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174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52">
        <v>30</v>
      </c>
      <c r="B48" s="158" t="s">
        <v>179</v>
      </c>
      <c r="C48" s="191" t="s">
        <v>180</v>
      </c>
      <c r="D48" s="160" t="s">
        <v>167</v>
      </c>
      <c r="E48" s="166">
        <v>1</v>
      </c>
      <c r="F48" s="168">
        <f t="shared" si="0"/>
        <v>0</v>
      </c>
      <c r="G48" s="169">
        <f t="shared" si="1"/>
        <v>0</v>
      </c>
      <c r="H48" s="169"/>
      <c r="I48" s="169">
        <f t="shared" si="2"/>
        <v>0</v>
      </c>
      <c r="J48" s="169"/>
      <c r="K48" s="169">
        <f t="shared" si="3"/>
        <v>0</v>
      </c>
      <c r="L48" s="169">
        <v>21</v>
      </c>
      <c r="M48" s="169">
        <f t="shared" si="4"/>
        <v>0</v>
      </c>
      <c r="N48" s="161">
        <v>1.7000000000000001E-4</v>
      </c>
      <c r="O48" s="161">
        <f t="shared" si="5"/>
        <v>1.7000000000000001E-4</v>
      </c>
      <c r="P48" s="161">
        <v>0</v>
      </c>
      <c r="Q48" s="161">
        <f t="shared" si="6"/>
        <v>0</v>
      </c>
      <c r="R48" s="161"/>
      <c r="S48" s="161"/>
      <c r="T48" s="162">
        <v>2.9</v>
      </c>
      <c r="U48" s="161">
        <f t="shared" si="7"/>
        <v>2.9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116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52">
        <v>31</v>
      </c>
      <c r="B49" s="158" t="s">
        <v>181</v>
      </c>
      <c r="C49" s="191" t="s">
        <v>182</v>
      </c>
      <c r="D49" s="160" t="s">
        <v>121</v>
      </c>
      <c r="E49" s="166">
        <v>2</v>
      </c>
      <c r="F49" s="168">
        <f t="shared" si="0"/>
        <v>0</v>
      </c>
      <c r="G49" s="169">
        <f t="shared" si="1"/>
        <v>0</v>
      </c>
      <c r="H49" s="169"/>
      <c r="I49" s="169">
        <f t="shared" si="2"/>
        <v>0</v>
      </c>
      <c r="J49" s="169"/>
      <c r="K49" s="169">
        <f t="shared" si="3"/>
        <v>0</v>
      </c>
      <c r="L49" s="169">
        <v>21</v>
      </c>
      <c r="M49" s="169">
        <f t="shared" si="4"/>
        <v>0</v>
      </c>
      <c r="N49" s="161">
        <v>1.8669999999999999E-2</v>
      </c>
      <c r="O49" s="161">
        <f t="shared" si="5"/>
        <v>3.7339999999999998E-2</v>
      </c>
      <c r="P49" s="161">
        <v>0</v>
      </c>
      <c r="Q49" s="161">
        <f t="shared" si="6"/>
        <v>0</v>
      </c>
      <c r="R49" s="161"/>
      <c r="S49" s="161"/>
      <c r="T49" s="162">
        <v>2.92136</v>
      </c>
      <c r="U49" s="161">
        <f t="shared" si="7"/>
        <v>5.84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137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2">
        <v>32</v>
      </c>
      <c r="B50" s="158" t="s">
        <v>183</v>
      </c>
      <c r="C50" s="191" t="s">
        <v>184</v>
      </c>
      <c r="D50" s="160" t="s">
        <v>121</v>
      </c>
      <c r="E50" s="166">
        <v>1</v>
      </c>
      <c r="F50" s="168">
        <f t="shared" si="0"/>
        <v>0</v>
      </c>
      <c r="G50" s="169">
        <f t="shared" si="1"/>
        <v>0</v>
      </c>
      <c r="H50" s="169"/>
      <c r="I50" s="169">
        <f t="shared" si="2"/>
        <v>0</v>
      </c>
      <c r="J50" s="169"/>
      <c r="K50" s="169">
        <f t="shared" si="3"/>
        <v>0</v>
      </c>
      <c r="L50" s="169">
        <v>21</v>
      </c>
      <c r="M50" s="169">
        <f t="shared" si="4"/>
        <v>0</v>
      </c>
      <c r="N50" s="161">
        <v>8.7500000000000008E-3</v>
      </c>
      <c r="O50" s="161">
        <f t="shared" si="5"/>
        <v>8.7500000000000008E-3</v>
      </c>
      <c r="P50" s="161">
        <v>0</v>
      </c>
      <c r="Q50" s="161">
        <f t="shared" si="6"/>
        <v>0</v>
      </c>
      <c r="R50" s="161"/>
      <c r="S50" s="161"/>
      <c r="T50" s="162">
        <v>0</v>
      </c>
      <c r="U50" s="161">
        <f t="shared" si="7"/>
        <v>0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174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>
      <c r="A51" s="152">
        <v>33</v>
      </c>
      <c r="B51" s="158" t="s">
        <v>185</v>
      </c>
      <c r="C51" s="191" t="s">
        <v>186</v>
      </c>
      <c r="D51" s="160" t="s">
        <v>121</v>
      </c>
      <c r="E51" s="166">
        <v>2</v>
      </c>
      <c r="F51" s="168">
        <f t="shared" si="0"/>
        <v>0</v>
      </c>
      <c r="G51" s="169">
        <f t="shared" si="1"/>
        <v>0</v>
      </c>
      <c r="H51" s="169"/>
      <c r="I51" s="169">
        <f t="shared" si="2"/>
        <v>0</v>
      </c>
      <c r="J51" s="169"/>
      <c r="K51" s="169">
        <f t="shared" si="3"/>
        <v>0</v>
      </c>
      <c r="L51" s="169">
        <v>21</v>
      </c>
      <c r="M51" s="169">
        <f t="shared" si="4"/>
        <v>0</v>
      </c>
      <c r="N51" s="161">
        <v>1.9E-3</v>
      </c>
      <c r="O51" s="161">
        <f t="shared" si="5"/>
        <v>3.8E-3</v>
      </c>
      <c r="P51" s="161">
        <v>0</v>
      </c>
      <c r="Q51" s="161">
        <f t="shared" si="6"/>
        <v>0</v>
      </c>
      <c r="R51" s="161"/>
      <c r="S51" s="161"/>
      <c r="T51" s="162">
        <v>0</v>
      </c>
      <c r="U51" s="161">
        <f t="shared" si="7"/>
        <v>0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116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>
      <c r="A52" s="152">
        <v>34</v>
      </c>
      <c r="B52" s="158" t="s">
        <v>187</v>
      </c>
      <c r="C52" s="191" t="s">
        <v>188</v>
      </c>
      <c r="D52" s="160" t="s">
        <v>167</v>
      </c>
      <c r="E52" s="166">
        <v>1</v>
      </c>
      <c r="F52" s="168">
        <f t="shared" si="0"/>
        <v>0</v>
      </c>
      <c r="G52" s="169">
        <f t="shared" si="1"/>
        <v>0</v>
      </c>
      <c r="H52" s="169"/>
      <c r="I52" s="169">
        <f t="shared" si="2"/>
        <v>0</v>
      </c>
      <c r="J52" s="169"/>
      <c r="K52" s="169">
        <f t="shared" si="3"/>
        <v>0</v>
      </c>
      <c r="L52" s="169">
        <v>21</v>
      </c>
      <c r="M52" s="169">
        <f t="shared" si="4"/>
        <v>0</v>
      </c>
      <c r="N52" s="161">
        <v>1.09E-2</v>
      </c>
      <c r="O52" s="161">
        <f t="shared" si="5"/>
        <v>1.09E-2</v>
      </c>
      <c r="P52" s="161">
        <v>0</v>
      </c>
      <c r="Q52" s="161">
        <f t="shared" si="6"/>
        <v>0</v>
      </c>
      <c r="R52" s="161"/>
      <c r="S52" s="161"/>
      <c r="T52" s="162">
        <v>1.25</v>
      </c>
      <c r="U52" s="161">
        <f t="shared" si="7"/>
        <v>1.25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116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52">
        <v>35</v>
      </c>
      <c r="B53" s="158" t="s">
        <v>189</v>
      </c>
      <c r="C53" s="191" t="s">
        <v>190</v>
      </c>
      <c r="D53" s="160" t="s">
        <v>121</v>
      </c>
      <c r="E53" s="166">
        <v>2</v>
      </c>
      <c r="F53" s="168">
        <f t="shared" si="0"/>
        <v>0</v>
      </c>
      <c r="G53" s="169">
        <f t="shared" si="1"/>
        <v>0</v>
      </c>
      <c r="H53" s="169"/>
      <c r="I53" s="169">
        <f t="shared" si="2"/>
        <v>0</v>
      </c>
      <c r="J53" s="169"/>
      <c r="K53" s="169">
        <f t="shared" si="3"/>
        <v>0</v>
      </c>
      <c r="L53" s="169">
        <v>21</v>
      </c>
      <c r="M53" s="169">
        <f t="shared" si="4"/>
        <v>0</v>
      </c>
      <c r="N53" s="161">
        <v>1.1999999999999999E-3</v>
      </c>
      <c r="O53" s="161">
        <f t="shared" si="5"/>
        <v>2.3999999999999998E-3</v>
      </c>
      <c r="P53" s="161">
        <v>0</v>
      </c>
      <c r="Q53" s="161">
        <f t="shared" si="6"/>
        <v>0</v>
      </c>
      <c r="R53" s="161"/>
      <c r="S53" s="161"/>
      <c r="T53" s="162">
        <v>0</v>
      </c>
      <c r="U53" s="161">
        <f t="shared" si="7"/>
        <v>0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174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52">
        <v>36</v>
      </c>
      <c r="B54" s="158" t="s">
        <v>191</v>
      </c>
      <c r="C54" s="191" t="s">
        <v>192</v>
      </c>
      <c r="D54" s="160" t="s">
        <v>154</v>
      </c>
      <c r="E54" s="166">
        <v>0.85</v>
      </c>
      <c r="F54" s="168">
        <f t="shared" si="0"/>
        <v>0</v>
      </c>
      <c r="G54" s="169">
        <f t="shared" si="1"/>
        <v>0</v>
      </c>
      <c r="H54" s="169"/>
      <c r="I54" s="169">
        <f t="shared" si="2"/>
        <v>0</v>
      </c>
      <c r="J54" s="169"/>
      <c r="K54" s="169">
        <f t="shared" si="3"/>
        <v>0</v>
      </c>
      <c r="L54" s="169">
        <v>21</v>
      </c>
      <c r="M54" s="169">
        <f t="shared" si="4"/>
        <v>0</v>
      </c>
      <c r="N54" s="161">
        <v>0</v>
      </c>
      <c r="O54" s="161">
        <f t="shared" si="5"/>
        <v>0</v>
      </c>
      <c r="P54" s="161">
        <v>0</v>
      </c>
      <c r="Q54" s="161">
        <f t="shared" si="6"/>
        <v>0</v>
      </c>
      <c r="R54" s="161"/>
      <c r="S54" s="161"/>
      <c r="T54" s="162">
        <v>1.629</v>
      </c>
      <c r="U54" s="161">
        <f t="shared" si="7"/>
        <v>1.38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116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>
      <c r="A55" s="153" t="s">
        <v>111</v>
      </c>
      <c r="B55" s="159" t="s">
        <v>74</v>
      </c>
      <c r="C55" s="192" t="s">
        <v>75</v>
      </c>
      <c r="D55" s="163"/>
      <c r="E55" s="167"/>
      <c r="F55" s="170"/>
      <c r="G55" s="170">
        <f>SUMIF(AE56:AE60,"&lt;&gt;NOR",G56:G60)</f>
        <v>0</v>
      </c>
      <c r="H55" s="170"/>
      <c r="I55" s="170">
        <f>SUM(I56:I60)</f>
        <v>0</v>
      </c>
      <c r="J55" s="170"/>
      <c r="K55" s="170">
        <f>SUM(K56:K60)</f>
        <v>0</v>
      </c>
      <c r="L55" s="170"/>
      <c r="M55" s="170">
        <f>SUM(M56:M60)</f>
        <v>0</v>
      </c>
      <c r="N55" s="164"/>
      <c r="O55" s="164">
        <f>SUM(O56:O60)</f>
        <v>5.8400000000000001E-2</v>
      </c>
      <c r="P55" s="164"/>
      <c r="Q55" s="164">
        <f>SUM(Q56:Q60)</f>
        <v>0</v>
      </c>
      <c r="R55" s="164"/>
      <c r="S55" s="164"/>
      <c r="T55" s="165"/>
      <c r="U55" s="164">
        <f>SUM(U56:U60)</f>
        <v>5.95</v>
      </c>
      <c r="AE55" t="s">
        <v>112</v>
      </c>
    </row>
    <row r="56" spans="1:60" outlineLevel="1">
      <c r="A56" s="152">
        <v>37</v>
      </c>
      <c r="B56" s="158" t="s">
        <v>193</v>
      </c>
      <c r="C56" s="191" t="s">
        <v>194</v>
      </c>
      <c r="D56" s="160" t="s">
        <v>121</v>
      </c>
      <c r="E56" s="166">
        <v>1</v>
      </c>
      <c r="F56" s="168">
        <f>H56+J56</f>
        <v>0</v>
      </c>
      <c r="G56" s="169">
        <f>ROUND(E56*F56,2)</f>
        <v>0</v>
      </c>
      <c r="H56" s="169"/>
      <c r="I56" s="169">
        <f>ROUND(E56*H56,2)</f>
        <v>0</v>
      </c>
      <c r="J56" s="169"/>
      <c r="K56" s="169">
        <f>ROUND(E56*J56,2)</f>
        <v>0</v>
      </c>
      <c r="L56" s="169">
        <v>21</v>
      </c>
      <c r="M56" s="169">
        <f>G56*(1+L56/100)</f>
        <v>0</v>
      </c>
      <c r="N56" s="161">
        <v>0</v>
      </c>
      <c r="O56" s="161">
        <f>ROUND(E56*N56,5)</f>
        <v>0</v>
      </c>
      <c r="P56" s="161">
        <v>0</v>
      </c>
      <c r="Q56" s="161">
        <f>ROUND(E56*P56,5)</f>
        <v>0</v>
      </c>
      <c r="R56" s="161"/>
      <c r="S56" s="161"/>
      <c r="T56" s="162">
        <v>1.45</v>
      </c>
      <c r="U56" s="161">
        <f>ROUND(E56*T56,2)</f>
        <v>1.45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116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52">
        <v>38</v>
      </c>
      <c r="B57" s="158" t="s">
        <v>195</v>
      </c>
      <c r="C57" s="191" t="s">
        <v>196</v>
      </c>
      <c r="D57" s="160" t="s">
        <v>121</v>
      </c>
      <c r="E57" s="166">
        <v>3</v>
      </c>
      <c r="F57" s="168">
        <f>H57+J57</f>
        <v>0</v>
      </c>
      <c r="G57" s="169">
        <f>ROUND(E57*F57,2)</f>
        <v>0</v>
      </c>
      <c r="H57" s="169"/>
      <c r="I57" s="169">
        <f>ROUND(E57*H57,2)</f>
        <v>0</v>
      </c>
      <c r="J57" s="169"/>
      <c r="K57" s="169">
        <f>ROUND(E57*J57,2)</f>
        <v>0</v>
      </c>
      <c r="L57" s="169">
        <v>21</v>
      </c>
      <c r="M57" s="169">
        <f>G57*(1+L57/100)</f>
        <v>0</v>
      </c>
      <c r="N57" s="161">
        <v>0</v>
      </c>
      <c r="O57" s="161">
        <f>ROUND(E57*N57,5)</f>
        <v>0</v>
      </c>
      <c r="P57" s="161">
        <v>0</v>
      </c>
      <c r="Q57" s="161">
        <f>ROUND(E57*P57,5)</f>
        <v>0</v>
      </c>
      <c r="R57" s="161"/>
      <c r="S57" s="161"/>
      <c r="T57" s="162">
        <v>1.5</v>
      </c>
      <c r="U57" s="161">
        <f>ROUND(E57*T57,2)</f>
        <v>4.5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116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52">
        <v>39</v>
      </c>
      <c r="B58" s="158" t="s">
        <v>197</v>
      </c>
      <c r="C58" s="191" t="s">
        <v>198</v>
      </c>
      <c r="D58" s="160" t="s">
        <v>121</v>
      </c>
      <c r="E58" s="166">
        <v>3</v>
      </c>
      <c r="F58" s="168">
        <f>H58+J58</f>
        <v>0</v>
      </c>
      <c r="G58" s="169">
        <f>ROUND(E58*F58,2)</f>
        <v>0</v>
      </c>
      <c r="H58" s="169"/>
      <c r="I58" s="169">
        <f>ROUND(E58*H58,2)</f>
        <v>0</v>
      </c>
      <c r="J58" s="169"/>
      <c r="K58" s="169">
        <f>ROUND(E58*J58,2)</f>
        <v>0</v>
      </c>
      <c r="L58" s="169">
        <v>21</v>
      </c>
      <c r="M58" s="169">
        <f>G58*(1+L58/100)</f>
        <v>0</v>
      </c>
      <c r="N58" s="161">
        <v>1.38E-2</v>
      </c>
      <c r="O58" s="161">
        <f>ROUND(E58*N58,5)</f>
        <v>4.1399999999999999E-2</v>
      </c>
      <c r="P58" s="161">
        <v>0</v>
      </c>
      <c r="Q58" s="161">
        <f>ROUND(E58*P58,5)</f>
        <v>0</v>
      </c>
      <c r="R58" s="161"/>
      <c r="S58" s="161"/>
      <c r="T58" s="162">
        <v>0</v>
      </c>
      <c r="U58" s="161">
        <f>ROUND(E58*T58,2)</f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174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52">
        <v>40</v>
      </c>
      <c r="B59" s="158" t="s">
        <v>199</v>
      </c>
      <c r="C59" s="191" t="s">
        <v>200</v>
      </c>
      <c r="D59" s="160" t="s">
        <v>121</v>
      </c>
      <c r="E59" s="166">
        <v>1</v>
      </c>
      <c r="F59" s="168">
        <f>H59+J59</f>
        <v>0</v>
      </c>
      <c r="G59" s="169">
        <f>ROUND(E59*F59,2)</f>
        <v>0</v>
      </c>
      <c r="H59" s="169"/>
      <c r="I59" s="169">
        <f>ROUND(E59*H59,2)</f>
        <v>0</v>
      </c>
      <c r="J59" s="169"/>
      <c r="K59" s="169">
        <f>ROUND(E59*J59,2)</f>
        <v>0</v>
      </c>
      <c r="L59" s="169">
        <v>21</v>
      </c>
      <c r="M59" s="169">
        <f>G59*(1+L59/100)</f>
        <v>0</v>
      </c>
      <c r="N59" s="161">
        <v>1.38E-2</v>
      </c>
      <c r="O59" s="161">
        <f>ROUND(E59*N59,5)</f>
        <v>1.38E-2</v>
      </c>
      <c r="P59" s="161">
        <v>0</v>
      </c>
      <c r="Q59" s="161">
        <f>ROUND(E59*P59,5)</f>
        <v>0</v>
      </c>
      <c r="R59" s="161"/>
      <c r="S59" s="161"/>
      <c r="T59" s="162">
        <v>0</v>
      </c>
      <c r="U59" s="161">
        <f>ROUND(E59*T59,2)</f>
        <v>0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174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52">
        <v>41</v>
      </c>
      <c r="B60" s="158" t="s">
        <v>201</v>
      </c>
      <c r="C60" s="191" t="s">
        <v>202</v>
      </c>
      <c r="D60" s="160" t="s">
        <v>121</v>
      </c>
      <c r="E60" s="166">
        <v>4</v>
      </c>
      <c r="F60" s="168">
        <f>H60+J60</f>
        <v>0</v>
      </c>
      <c r="G60" s="169">
        <f>ROUND(E60*F60,2)</f>
        <v>0</v>
      </c>
      <c r="H60" s="169"/>
      <c r="I60" s="169">
        <f>ROUND(E60*H60,2)</f>
        <v>0</v>
      </c>
      <c r="J60" s="169"/>
      <c r="K60" s="169">
        <f>ROUND(E60*J60,2)</f>
        <v>0</v>
      </c>
      <c r="L60" s="169">
        <v>21</v>
      </c>
      <c r="M60" s="169">
        <f>G60*(1+L60/100)</f>
        <v>0</v>
      </c>
      <c r="N60" s="161">
        <v>8.0000000000000004E-4</v>
      </c>
      <c r="O60" s="161">
        <f>ROUND(E60*N60,5)</f>
        <v>3.2000000000000002E-3</v>
      </c>
      <c r="P60" s="161">
        <v>0</v>
      </c>
      <c r="Q60" s="161">
        <f>ROUND(E60*P60,5)</f>
        <v>0</v>
      </c>
      <c r="R60" s="161"/>
      <c r="S60" s="161"/>
      <c r="T60" s="162">
        <v>0</v>
      </c>
      <c r="U60" s="161">
        <f>ROUND(E60*T60,2)</f>
        <v>0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174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>
      <c r="A61" s="153" t="s">
        <v>111</v>
      </c>
      <c r="B61" s="159" t="s">
        <v>76</v>
      </c>
      <c r="C61" s="192" t="s">
        <v>77</v>
      </c>
      <c r="D61" s="163"/>
      <c r="E61" s="167"/>
      <c r="F61" s="170"/>
      <c r="G61" s="170">
        <f>SUMIF(AE62:AE68,"&lt;&gt;NOR",G62:G68)</f>
        <v>0</v>
      </c>
      <c r="H61" s="170"/>
      <c r="I61" s="170">
        <f>SUM(I62:I68)</f>
        <v>0</v>
      </c>
      <c r="J61" s="170"/>
      <c r="K61" s="170">
        <f>SUM(K62:K68)</f>
        <v>0</v>
      </c>
      <c r="L61" s="170"/>
      <c r="M61" s="170">
        <f>SUM(M62:M68)</f>
        <v>0</v>
      </c>
      <c r="N61" s="164"/>
      <c r="O61" s="164">
        <f>SUM(O62:O68)</f>
        <v>0.39169999999999999</v>
      </c>
      <c r="P61" s="164"/>
      <c r="Q61" s="164">
        <f>SUM(Q62:Q68)</f>
        <v>0</v>
      </c>
      <c r="R61" s="164"/>
      <c r="S61" s="164"/>
      <c r="T61" s="165"/>
      <c r="U61" s="164">
        <f>SUM(U62:U68)</f>
        <v>26.400000000000002</v>
      </c>
      <c r="AE61" t="s">
        <v>112</v>
      </c>
    </row>
    <row r="62" spans="1:60" outlineLevel="1">
      <c r="A62" s="152">
        <v>42</v>
      </c>
      <c r="B62" s="158" t="s">
        <v>203</v>
      </c>
      <c r="C62" s="191" t="s">
        <v>204</v>
      </c>
      <c r="D62" s="160" t="s">
        <v>115</v>
      </c>
      <c r="E62" s="166">
        <v>22.45</v>
      </c>
      <c r="F62" s="168">
        <f t="shared" ref="F62:F68" si="8">H62+J62</f>
        <v>0</v>
      </c>
      <c r="G62" s="169">
        <f t="shared" ref="G62:G68" si="9">ROUND(E62*F62,2)</f>
        <v>0</v>
      </c>
      <c r="H62" s="169"/>
      <c r="I62" s="169">
        <f t="shared" ref="I62:I68" si="10">ROUND(E62*H62,2)</f>
        <v>0</v>
      </c>
      <c r="J62" s="169"/>
      <c r="K62" s="169">
        <f t="shared" ref="K62:K68" si="11">ROUND(E62*J62,2)</f>
        <v>0</v>
      </c>
      <c r="L62" s="169">
        <v>21</v>
      </c>
      <c r="M62" s="169">
        <f t="shared" ref="M62:M68" si="12">G62*(1+L62/100)</f>
        <v>0</v>
      </c>
      <c r="N62" s="161">
        <v>0</v>
      </c>
      <c r="O62" s="161">
        <f t="shared" ref="O62:O68" si="13">ROUND(E62*N62,5)</f>
        <v>0</v>
      </c>
      <c r="P62" s="161">
        <v>0</v>
      </c>
      <c r="Q62" s="161">
        <f t="shared" ref="Q62:Q68" si="14">ROUND(E62*P62,5)</f>
        <v>0</v>
      </c>
      <c r="R62" s="161"/>
      <c r="S62" s="161"/>
      <c r="T62" s="162">
        <v>0.255</v>
      </c>
      <c r="U62" s="161">
        <f t="shared" ref="U62:U68" si="15">ROUND(E62*T62,2)</f>
        <v>5.72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116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>
      <c r="A63" s="152">
        <v>43</v>
      </c>
      <c r="B63" s="158" t="s">
        <v>205</v>
      </c>
      <c r="C63" s="191" t="s">
        <v>206</v>
      </c>
      <c r="D63" s="160" t="s">
        <v>115</v>
      </c>
      <c r="E63" s="166">
        <v>15.95</v>
      </c>
      <c r="F63" s="168">
        <f t="shared" si="8"/>
        <v>0</v>
      </c>
      <c r="G63" s="169">
        <f t="shared" si="9"/>
        <v>0</v>
      </c>
      <c r="H63" s="169"/>
      <c r="I63" s="169">
        <f t="shared" si="10"/>
        <v>0</v>
      </c>
      <c r="J63" s="169"/>
      <c r="K63" s="169">
        <f t="shared" si="11"/>
        <v>0</v>
      </c>
      <c r="L63" s="169">
        <v>21</v>
      </c>
      <c r="M63" s="169">
        <f t="shared" si="12"/>
        <v>0</v>
      </c>
      <c r="N63" s="161">
        <v>2.1000000000000001E-4</v>
      </c>
      <c r="O63" s="161">
        <f t="shared" si="13"/>
        <v>3.3500000000000001E-3</v>
      </c>
      <c r="P63" s="161">
        <v>0</v>
      </c>
      <c r="Q63" s="161">
        <f t="shared" si="14"/>
        <v>0</v>
      </c>
      <c r="R63" s="161"/>
      <c r="S63" s="161"/>
      <c r="T63" s="162">
        <v>0.05</v>
      </c>
      <c r="U63" s="161">
        <f t="shared" si="15"/>
        <v>0.8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116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0.25" outlineLevel="1">
      <c r="A64" s="152">
        <v>44</v>
      </c>
      <c r="B64" s="158" t="s">
        <v>207</v>
      </c>
      <c r="C64" s="191" t="s">
        <v>208</v>
      </c>
      <c r="D64" s="160" t="s">
        <v>115</v>
      </c>
      <c r="E64" s="166">
        <v>15.95</v>
      </c>
      <c r="F64" s="168">
        <f t="shared" si="8"/>
        <v>0</v>
      </c>
      <c r="G64" s="169">
        <f t="shared" si="9"/>
        <v>0</v>
      </c>
      <c r="H64" s="169"/>
      <c r="I64" s="169">
        <f t="shared" si="10"/>
        <v>0</v>
      </c>
      <c r="J64" s="169"/>
      <c r="K64" s="169">
        <f t="shared" si="11"/>
        <v>0</v>
      </c>
      <c r="L64" s="169">
        <v>21</v>
      </c>
      <c r="M64" s="169">
        <f t="shared" si="12"/>
        <v>0</v>
      </c>
      <c r="N64" s="161">
        <v>3.5200000000000001E-3</v>
      </c>
      <c r="O64" s="161">
        <f t="shared" si="13"/>
        <v>5.6140000000000002E-2</v>
      </c>
      <c r="P64" s="161">
        <v>0</v>
      </c>
      <c r="Q64" s="161">
        <f t="shared" si="14"/>
        <v>0</v>
      </c>
      <c r="R64" s="161"/>
      <c r="S64" s="161"/>
      <c r="T64" s="162">
        <v>0.97</v>
      </c>
      <c r="U64" s="161">
        <f t="shared" si="15"/>
        <v>15.47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116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52">
        <v>45</v>
      </c>
      <c r="B65" s="158" t="s">
        <v>209</v>
      </c>
      <c r="C65" s="191" t="s">
        <v>210</v>
      </c>
      <c r="D65" s="160" t="s">
        <v>115</v>
      </c>
      <c r="E65" s="166">
        <v>15.95</v>
      </c>
      <c r="F65" s="168">
        <f t="shared" si="8"/>
        <v>0</v>
      </c>
      <c r="G65" s="169">
        <f t="shared" si="9"/>
        <v>0</v>
      </c>
      <c r="H65" s="169"/>
      <c r="I65" s="169">
        <f t="shared" si="10"/>
        <v>0</v>
      </c>
      <c r="J65" s="169"/>
      <c r="K65" s="169">
        <f t="shared" si="11"/>
        <v>0</v>
      </c>
      <c r="L65" s="169">
        <v>21</v>
      </c>
      <c r="M65" s="169">
        <f t="shared" si="12"/>
        <v>0</v>
      </c>
      <c r="N65" s="161">
        <v>1.9199999999999998E-2</v>
      </c>
      <c r="O65" s="161">
        <f t="shared" si="13"/>
        <v>0.30624000000000001</v>
      </c>
      <c r="P65" s="161">
        <v>0</v>
      </c>
      <c r="Q65" s="161">
        <f t="shared" si="14"/>
        <v>0</v>
      </c>
      <c r="R65" s="161"/>
      <c r="S65" s="161"/>
      <c r="T65" s="162">
        <v>0</v>
      </c>
      <c r="U65" s="161">
        <f t="shared" si="15"/>
        <v>0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174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52">
        <v>46</v>
      </c>
      <c r="B66" s="158" t="s">
        <v>211</v>
      </c>
      <c r="C66" s="191" t="s">
        <v>212</v>
      </c>
      <c r="D66" s="160" t="s">
        <v>115</v>
      </c>
      <c r="E66" s="166">
        <v>6.5</v>
      </c>
      <c r="F66" s="168">
        <f t="shared" si="8"/>
        <v>0</v>
      </c>
      <c r="G66" s="169">
        <f t="shared" si="9"/>
        <v>0</v>
      </c>
      <c r="H66" s="169"/>
      <c r="I66" s="169">
        <f t="shared" si="10"/>
        <v>0</v>
      </c>
      <c r="J66" s="169"/>
      <c r="K66" s="169">
        <f t="shared" si="11"/>
        <v>0</v>
      </c>
      <c r="L66" s="169">
        <v>21</v>
      </c>
      <c r="M66" s="169">
        <f t="shared" si="12"/>
        <v>0</v>
      </c>
      <c r="N66" s="161">
        <v>3.5999999999999999E-3</v>
      </c>
      <c r="O66" s="161">
        <f t="shared" si="13"/>
        <v>2.3400000000000001E-2</v>
      </c>
      <c r="P66" s="161">
        <v>0</v>
      </c>
      <c r="Q66" s="161">
        <f t="shared" si="14"/>
        <v>0</v>
      </c>
      <c r="R66" s="161"/>
      <c r="S66" s="161"/>
      <c r="T66" s="162">
        <v>0</v>
      </c>
      <c r="U66" s="161">
        <f t="shared" si="15"/>
        <v>0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174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2">
        <v>47</v>
      </c>
      <c r="B67" s="158" t="s">
        <v>213</v>
      </c>
      <c r="C67" s="191" t="s">
        <v>214</v>
      </c>
      <c r="D67" s="160" t="s">
        <v>0</v>
      </c>
      <c r="E67" s="166">
        <v>20.679480000000002</v>
      </c>
      <c r="F67" s="168">
        <f t="shared" si="8"/>
        <v>0</v>
      </c>
      <c r="G67" s="169">
        <f t="shared" si="9"/>
        <v>0</v>
      </c>
      <c r="H67" s="169"/>
      <c r="I67" s="169">
        <f t="shared" si="10"/>
        <v>0</v>
      </c>
      <c r="J67" s="169"/>
      <c r="K67" s="169">
        <f t="shared" si="11"/>
        <v>0</v>
      </c>
      <c r="L67" s="169">
        <v>21</v>
      </c>
      <c r="M67" s="169">
        <f t="shared" si="12"/>
        <v>0</v>
      </c>
      <c r="N67" s="161">
        <v>0</v>
      </c>
      <c r="O67" s="161">
        <f t="shared" si="13"/>
        <v>0</v>
      </c>
      <c r="P67" s="161">
        <v>0</v>
      </c>
      <c r="Q67" s="161">
        <f t="shared" si="14"/>
        <v>0</v>
      </c>
      <c r="R67" s="161"/>
      <c r="S67" s="161"/>
      <c r="T67" s="162">
        <v>0</v>
      </c>
      <c r="U67" s="161">
        <f t="shared" si="15"/>
        <v>0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116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0.25" outlineLevel="1">
      <c r="A68" s="152">
        <v>48</v>
      </c>
      <c r="B68" s="158" t="s">
        <v>215</v>
      </c>
      <c r="C68" s="191" t="s">
        <v>216</v>
      </c>
      <c r="D68" s="160" t="s">
        <v>217</v>
      </c>
      <c r="E68" s="166">
        <v>32.15</v>
      </c>
      <c r="F68" s="168">
        <f t="shared" si="8"/>
        <v>0</v>
      </c>
      <c r="G68" s="169">
        <f t="shared" si="9"/>
        <v>0</v>
      </c>
      <c r="H68" s="169"/>
      <c r="I68" s="169">
        <f t="shared" si="10"/>
        <v>0</v>
      </c>
      <c r="J68" s="169"/>
      <c r="K68" s="169">
        <f t="shared" si="11"/>
        <v>0</v>
      </c>
      <c r="L68" s="169">
        <v>21</v>
      </c>
      <c r="M68" s="169">
        <f t="shared" si="12"/>
        <v>0</v>
      </c>
      <c r="N68" s="161">
        <v>8.0000000000000007E-5</v>
      </c>
      <c r="O68" s="161">
        <f t="shared" si="13"/>
        <v>2.5699999999999998E-3</v>
      </c>
      <c r="P68" s="161">
        <v>0</v>
      </c>
      <c r="Q68" s="161">
        <f t="shared" si="14"/>
        <v>0</v>
      </c>
      <c r="R68" s="161"/>
      <c r="S68" s="161"/>
      <c r="T68" s="162">
        <v>0.13719999999999999</v>
      </c>
      <c r="U68" s="161">
        <f t="shared" si="15"/>
        <v>4.41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116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>
      <c r="A69" s="153" t="s">
        <v>111</v>
      </c>
      <c r="B69" s="159" t="s">
        <v>78</v>
      </c>
      <c r="C69" s="192" t="s">
        <v>79</v>
      </c>
      <c r="D69" s="163"/>
      <c r="E69" s="167"/>
      <c r="F69" s="170"/>
      <c r="G69" s="170">
        <f>SUMIF(AE70:AE73,"&lt;&gt;NOR",G70:G73)</f>
        <v>0</v>
      </c>
      <c r="H69" s="170"/>
      <c r="I69" s="170">
        <f>SUM(I70:I73)</f>
        <v>0</v>
      </c>
      <c r="J69" s="170"/>
      <c r="K69" s="170">
        <f>SUM(K70:K73)</f>
        <v>0</v>
      </c>
      <c r="L69" s="170"/>
      <c r="M69" s="170">
        <f>SUM(M70:M73)</f>
        <v>0</v>
      </c>
      <c r="N69" s="164"/>
      <c r="O69" s="164">
        <f>SUM(O70:O73)</f>
        <v>1.44631</v>
      </c>
      <c r="P69" s="164"/>
      <c r="Q69" s="164">
        <f>SUM(Q70:Q73)</f>
        <v>0</v>
      </c>
      <c r="R69" s="164"/>
      <c r="S69" s="164"/>
      <c r="T69" s="165"/>
      <c r="U69" s="164">
        <f>SUM(U70:U73)</f>
        <v>89.82</v>
      </c>
      <c r="AE69" t="s">
        <v>112</v>
      </c>
    </row>
    <row r="70" spans="1:60" outlineLevel="1">
      <c r="A70" s="152">
        <v>49</v>
      </c>
      <c r="B70" s="158" t="s">
        <v>218</v>
      </c>
      <c r="C70" s="191" t="s">
        <v>219</v>
      </c>
      <c r="D70" s="160" t="s">
        <v>115</v>
      </c>
      <c r="E70" s="166">
        <v>73.56</v>
      </c>
      <c r="F70" s="168">
        <f>H70+J70</f>
        <v>0</v>
      </c>
      <c r="G70" s="169">
        <f>ROUND(E70*F70,2)</f>
        <v>0</v>
      </c>
      <c r="H70" s="169"/>
      <c r="I70" s="169">
        <f>ROUND(E70*H70,2)</f>
        <v>0</v>
      </c>
      <c r="J70" s="169"/>
      <c r="K70" s="169">
        <f>ROUND(E70*J70,2)</f>
        <v>0</v>
      </c>
      <c r="L70" s="169">
        <v>21</v>
      </c>
      <c r="M70" s="169">
        <f>G70*(1+L70/100)</f>
        <v>0</v>
      </c>
      <c r="N70" s="161">
        <v>0</v>
      </c>
      <c r="O70" s="161">
        <f>ROUND(E70*N70,5)</f>
        <v>0</v>
      </c>
      <c r="P70" s="161">
        <v>0</v>
      </c>
      <c r="Q70" s="161">
        <f>ROUND(E70*P70,5)</f>
        <v>0</v>
      </c>
      <c r="R70" s="161"/>
      <c r="S70" s="161"/>
      <c r="T70" s="162">
        <v>0.33</v>
      </c>
      <c r="U70" s="161">
        <f>ROUND(E70*T70,2)</f>
        <v>24.27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116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20.25" outlineLevel="1">
      <c r="A71" s="152">
        <v>50</v>
      </c>
      <c r="B71" s="158" t="s">
        <v>220</v>
      </c>
      <c r="C71" s="191" t="s">
        <v>221</v>
      </c>
      <c r="D71" s="160" t="s">
        <v>115</v>
      </c>
      <c r="E71" s="166">
        <v>61</v>
      </c>
      <c r="F71" s="168">
        <f>H71+J71</f>
        <v>0</v>
      </c>
      <c r="G71" s="169">
        <f>ROUND(E71*F71,2)</f>
        <v>0</v>
      </c>
      <c r="H71" s="169"/>
      <c r="I71" s="169">
        <f>ROUND(E71*H71,2)</f>
        <v>0</v>
      </c>
      <c r="J71" s="169"/>
      <c r="K71" s="169">
        <f>ROUND(E71*J71,2)</f>
        <v>0</v>
      </c>
      <c r="L71" s="169">
        <v>21</v>
      </c>
      <c r="M71" s="169">
        <f>G71*(1+L71/100)</f>
        <v>0</v>
      </c>
      <c r="N71" s="161">
        <v>4.5100000000000001E-3</v>
      </c>
      <c r="O71" s="161">
        <f>ROUND(E71*N71,5)</f>
        <v>0.27511000000000002</v>
      </c>
      <c r="P71" s="161">
        <v>0</v>
      </c>
      <c r="Q71" s="161">
        <f>ROUND(E71*P71,5)</f>
        <v>0</v>
      </c>
      <c r="R71" s="161"/>
      <c r="S71" s="161"/>
      <c r="T71" s="162">
        <v>1.0746</v>
      </c>
      <c r="U71" s="161">
        <f>ROUND(E71*T71,2)</f>
        <v>65.55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116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52">
        <v>51</v>
      </c>
      <c r="B72" s="158" t="s">
        <v>222</v>
      </c>
      <c r="C72" s="191" t="s">
        <v>223</v>
      </c>
      <c r="D72" s="160" t="s">
        <v>115</v>
      </c>
      <c r="E72" s="166">
        <v>61</v>
      </c>
      <c r="F72" s="168">
        <f>H72+J72</f>
        <v>0</v>
      </c>
      <c r="G72" s="169">
        <f>ROUND(E72*F72,2)</f>
        <v>0</v>
      </c>
      <c r="H72" s="169"/>
      <c r="I72" s="169">
        <f>ROUND(E72*H72,2)</f>
        <v>0</v>
      </c>
      <c r="J72" s="169"/>
      <c r="K72" s="169">
        <f>ROUND(E72*J72,2)</f>
        <v>0</v>
      </c>
      <c r="L72" s="169">
        <v>21</v>
      </c>
      <c r="M72" s="169">
        <f>G72*(1+L72/100)</f>
        <v>0</v>
      </c>
      <c r="N72" s="161">
        <v>1.9199999999999998E-2</v>
      </c>
      <c r="O72" s="161">
        <f>ROUND(E72*N72,5)</f>
        <v>1.1712</v>
      </c>
      <c r="P72" s="161">
        <v>0</v>
      </c>
      <c r="Q72" s="161">
        <f>ROUND(E72*P72,5)</f>
        <v>0</v>
      </c>
      <c r="R72" s="161"/>
      <c r="S72" s="161"/>
      <c r="T72" s="162">
        <v>0</v>
      </c>
      <c r="U72" s="161">
        <f>ROUND(E72*T72,2)</f>
        <v>0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174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52">
        <v>52</v>
      </c>
      <c r="B73" s="158" t="s">
        <v>224</v>
      </c>
      <c r="C73" s="191" t="s">
        <v>225</v>
      </c>
      <c r="D73" s="160" t="s">
        <v>0</v>
      </c>
      <c r="E73" s="166">
        <v>88.881360000000001</v>
      </c>
      <c r="F73" s="168">
        <f>H73+J73</f>
        <v>0</v>
      </c>
      <c r="G73" s="169">
        <f>ROUND(E73*F73,2)</f>
        <v>0</v>
      </c>
      <c r="H73" s="169"/>
      <c r="I73" s="169">
        <f>ROUND(E73*H73,2)</f>
        <v>0</v>
      </c>
      <c r="J73" s="169"/>
      <c r="K73" s="169">
        <f>ROUND(E73*J73,2)</f>
        <v>0</v>
      </c>
      <c r="L73" s="169">
        <v>21</v>
      </c>
      <c r="M73" s="169">
        <f>G73*(1+L73/100)</f>
        <v>0</v>
      </c>
      <c r="N73" s="161">
        <v>0</v>
      </c>
      <c r="O73" s="161">
        <f>ROUND(E73*N73,5)</f>
        <v>0</v>
      </c>
      <c r="P73" s="161">
        <v>0</v>
      </c>
      <c r="Q73" s="161">
        <f>ROUND(E73*P73,5)</f>
        <v>0</v>
      </c>
      <c r="R73" s="161"/>
      <c r="S73" s="161"/>
      <c r="T73" s="162">
        <v>0</v>
      </c>
      <c r="U73" s="161">
        <f>ROUND(E73*T73,2)</f>
        <v>0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116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>
      <c r="A74" s="153" t="s">
        <v>111</v>
      </c>
      <c r="B74" s="159" t="s">
        <v>80</v>
      </c>
      <c r="C74" s="192" t="s">
        <v>81</v>
      </c>
      <c r="D74" s="163"/>
      <c r="E74" s="167"/>
      <c r="F74" s="170"/>
      <c r="G74" s="170">
        <f>SUMIF(AE75:AE76,"&lt;&gt;NOR",G75:G76)</f>
        <v>0</v>
      </c>
      <c r="H74" s="170"/>
      <c r="I74" s="170">
        <f>SUM(I75:I76)</f>
        <v>0</v>
      </c>
      <c r="J74" s="170"/>
      <c r="K74" s="170">
        <f>SUM(K75:K76)</f>
        <v>0</v>
      </c>
      <c r="L74" s="170"/>
      <c r="M74" s="170">
        <f>SUM(M75:M76)</f>
        <v>0</v>
      </c>
      <c r="N74" s="164"/>
      <c r="O74" s="164">
        <f>SUM(O75:O76)</f>
        <v>6.6699999999999997E-3</v>
      </c>
      <c r="P74" s="164"/>
      <c r="Q74" s="164">
        <f>SUM(Q75:Q76)</f>
        <v>0</v>
      </c>
      <c r="R74" s="164"/>
      <c r="S74" s="164"/>
      <c r="T74" s="165"/>
      <c r="U74" s="164">
        <f>SUM(U75:U76)</f>
        <v>2.4899999999999998</v>
      </c>
      <c r="AE74" t="s">
        <v>112</v>
      </c>
    </row>
    <row r="75" spans="1:60" outlineLevel="1">
      <c r="A75" s="152">
        <v>53</v>
      </c>
      <c r="B75" s="158" t="s">
        <v>226</v>
      </c>
      <c r="C75" s="191" t="s">
        <v>227</v>
      </c>
      <c r="D75" s="160" t="s">
        <v>115</v>
      </c>
      <c r="E75" s="166">
        <v>18.5</v>
      </c>
      <c r="F75" s="168">
        <f>H75+J75</f>
        <v>0</v>
      </c>
      <c r="G75" s="169">
        <f>ROUND(E75*F75,2)</f>
        <v>0</v>
      </c>
      <c r="H75" s="169"/>
      <c r="I75" s="169">
        <f>ROUND(E75*H75,2)</f>
        <v>0</v>
      </c>
      <c r="J75" s="169"/>
      <c r="K75" s="169">
        <f>ROUND(E75*J75,2)</f>
        <v>0</v>
      </c>
      <c r="L75" s="169">
        <v>21</v>
      </c>
      <c r="M75" s="169">
        <f>G75*(1+L75/100)</f>
        <v>0</v>
      </c>
      <c r="N75" s="161">
        <v>6.9999999999999994E-5</v>
      </c>
      <c r="O75" s="161">
        <f>ROUND(E75*N75,5)</f>
        <v>1.2999999999999999E-3</v>
      </c>
      <c r="P75" s="161">
        <v>0</v>
      </c>
      <c r="Q75" s="161">
        <f>ROUND(E75*P75,5)</f>
        <v>0</v>
      </c>
      <c r="R75" s="161"/>
      <c r="S75" s="161"/>
      <c r="T75" s="162">
        <v>3.2480000000000002E-2</v>
      </c>
      <c r="U75" s="161">
        <f>ROUND(E75*T75,2)</f>
        <v>0.6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116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52">
        <v>54</v>
      </c>
      <c r="B76" s="158" t="s">
        <v>228</v>
      </c>
      <c r="C76" s="191" t="s">
        <v>229</v>
      </c>
      <c r="D76" s="160" t="s">
        <v>115</v>
      </c>
      <c r="E76" s="166">
        <v>18.5</v>
      </c>
      <c r="F76" s="168">
        <f>H76+J76</f>
        <v>0</v>
      </c>
      <c r="G76" s="169">
        <f>ROUND(E76*F76,2)</f>
        <v>0</v>
      </c>
      <c r="H76" s="169"/>
      <c r="I76" s="169">
        <f>ROUND(E76*H76,2)</f>
        <v>0</v>
      </c>
      <c r="J76" s="169"/>
      <c r="K76" s="169">
        <f>ROUND(E76*J76,2)</f>
        <v>0</v>
      </c>
      <c r="L76" s="169">
        <v>21</v>
      </c>
      <c r="M76" s="169">
        <f>G76*(1+L76/100)</f>
        <v>0</v>
      </c>
      <c r="N76" s="161">
        <v>2.9E-4</v>
      </c>
      <c r="O76" s="161">
        <f>ROUND(E76*N76,5)</f>
        <v>5.3699999999999998E-3</v>
      </c>
      <c r="P76" s="161">
        <v>0</v>
      </c>
      <c r="Q76" s="161">
        <f>ROUND(E76*P76,5)</f>
        <v>0</v>
      </c>
      <c r="R76" s="161"/>
      <c r="S76" s="161"/>
      <c r="T76" s="162">
        <v>0.10191</v>
      </c>
      <c r="U76" s="161">
        <f>ROUND(E76*T76,2)</f>
        <v>1.89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116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>
      <c r="A77" s="153" t="s">
        <v>111</v>
      </c>
      <c r="B77" s="159" t="s">
        <v>82</v>
      </c>
      <c r="C77" s="192" t="s">
        <v>83</v>
      </c>
      <c r="D77" s="163"/>
      <c r="E77" s="167"/>
      <c r="F77" s="170"/>
      <c r="G77" s="170">
        <f>SUMIF(AE78:AE83,"&lt;&gt;NOR",G78:G83)</f>
        <v>0</v>
      </c>
      <c r="H77" s="170"/>
      <c r="I77" s="170">
        <f>SUM(I78:I83)</f>
        <v>0</v>
      </c>
      <c r="J77" s="170"/>
      <c r="K77" s="170">
        <f>SUM(K78:K83)</f>
        <v>0</v>
      </c>
      <c r="L77" s="170"/>
      <c r="M77" s="170">
        <f>SUM(M78:M83)</f>
        <v>0</v>
      </c>
      <c r="N77" s="164"/>
      <c r="O77" s="164">
        <f>SUM(O78:O83)</f>
        <v>0</v>
      </c>
      <c r="P77" s="164"/>
      <c r="Q77" s="164">
        <f>SUM(Q78:Q83)</f>
        <v>0</v>
      </c>
      <c r="R77" s="164"/>
      <c r="S77" s="164"/>
      <c r="T77" s="165"/>
      <c r="U77" s="164">
        <f>SUM(U78:U83)</f>
        <v>13.67</v>
      </c>
      <c r="AE77" t="s">
        <v>112</v>
      </c>
    </row>
    <row r="78" spans="1:60" outlineLevel="1">
      <c r="A78" s="152">
        <v>55</v>
      </c>
      <c r="B78" s="158" t="s">
        <v>230</v>
      </c>
      <c r="C78" s="191" t="s">
        <v>231</v>
      </c>
      <c r="D78" s="160" t="s">
        <v>154</v>
      </c>
      <c r="E78" s="166">
        <v>5.4</v>
      </c>
      <c r="F78" s="168">
        <f t="shared" ref="F78:F83" si="16">H78+J78</f>
        <v>0</v>
      </c>
      <c r="G78" s="169">
        <f t="shared" ref="G78:G83" si="17">ROUND(E78*F78,2)</f>
        <v>0</v>
      </c>
      <c r="H78" s="169"/>
      <c r="I78" s="169">
        <f t="shared" ref="I78:I83" si="18">ROUND(E78*H78,2)</f>
        <v>0</v>
      </c>
      <c r="J78" s="169"/>
      <c r="K78" s="169">
        <f t="shared" ref="K78:K83" si="19">ROUND(E78*J78,2)</f>
        <v>0</v>
      </c>
      <c r="L78" s="169">
        <v>21</v>
      </c>
      <c r="M78" s="169">
        <f t="shared" ref="M78:M83" si="20">G78*(1+L78/100)</f>
        <v>0</v>
      </c>
      <c r="N78" s="161">
        <v>0</v>
      </c>
      <c r="O78" s="161">
        <f t="shared" ref="O78:O83" si="21">ROUND(E78*N78,5)</f>
        <v>0</v>
      </c>
      <c r="P78" s="161">
        <v>0</v>
      </c>
      <c r="Q78" s="161">
        <f t="shared" ref="Q78:Q83" si="22">ROUND(E78*P78,5)</f>
        <v>0</v>
      </c>
      <c r="R78" s="161"/>
      <c r="S78" s="161"/>
      <c r="T78" s="162">
        <v>0.16400000000000001</v>
      </c>
      <c r="U78" s="161">
        <f t="shared" ref="U78:U83" si="23">ROUND(E78*T78,2)</f>
        <v>0.89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116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52">
        <v>56</v>
      </c>
      <c r="B79" s="158" t="s">
        <v>232</v>
      </c>
      <c r="C79" s="191" t="s">
        <v>233</v>
      </c>
      <c r="D79" s="160" t="s">
        <v>154</v>
      </c>
      <c r="E79" s="166">
        <v>5.4</v>
      </c>
      <c r="F79" s="168">
        <f t="shared" si="16"/>
        <v>0</v>
      </c>
      <c r="G79" s="169">
        <f t="shared" si="17"/>
        <v>0</v>
      </c>
      <c r="H79" s="169"/>
      <c r="I79" s="169">
        <f t="shared" si="18"/>
        <v>0</v>
      </c>
      <c r="J79" s="169"/>
      <c r="K79" s="169">
        <f t="shared" si="19"/>
        <v>0</v>
      </c>
      <c r="L79" s="169">
        <v>21</v>
      </c>
      <c r="M79" s="169">
        <f t="shared" si="20"/>
        <v>0</v>
      </c>
      <c r="N79" s="161">
        <v>0</v>
      </c>
      <c r="O79" s="161">
        <f t="shared" si="21"/>
        <v>0</v>
      </c>
      <c r="P79" s="161">
        <v>0</v>
      </c>
      <c r="Q79" s="161">
        <f t="shared" si="22"/>
        <v>0</v>
      </c>
      <c r="R79" s="161"/>
      <c r="S79" s="161"/>
      <c r="T79" s="162">
        <v>0.93300000000000005</v>
      </c>
      <c r="U79" s="161">
        <f t="shared" si="23"/>
        <v>5.04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116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52">
        <v>57</v>
      </c>
      <c r="B80" s="158" t="s">
        <v>234</v>
      </c>
      <c r="C80" s="191" t="s">
        <v>235</v>
      </c>
      <c r="D80" s="160" t="s">
        <v>154</v>
      </c>
      <c r="E80" s="166">
        <v>5.4</v>
      </c>
      <c r="F80" s="168">
        <f t="shared" si="16"/>
        <v>0</v>
      </c>
      <c r="G80" s="169">
        <f t="shared" si="17"/>
        <v>0</v>
      </c>
      <c r="H80" s="169"/>
      <c r="I80" s="169">
        <f t="shared" si="18"/>
        <v>0</v>
      </c>
      <c r="J80" s="169"/>
      <c r="K80" s="169">
        <f t="shared" si="19"/>
        <v>0</v>
      </c>
      <c r="L80" s="169">
        <v>21</v>
      </c>
      <c r="M80" s="169">
        <f t="shared" si="20"/>
        <v>0</v>
      </c>
      <c r="N80" s="161">
        <v>0</v>
      </c>
      <c r="O80" s="161">
        <f t="shared" si="21"/>
        <v>0</v>
      </c>
      <c r="P80" s="161">
        <v>0</v>
      </c>
      <c r="Q80" s="161">
        <f t="shared" si="22"/>
        <v>0</v>
      </c>
      <c r="R80" s="161"/>
      <c r="S80" s="161"/>
      <c r="T80" s="162">
        <v>0.49</v>
      </c>
      <c r="U80" s="161">
        <f t="shared" si="23"/>
        <v>2.65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116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52">
        <v>58</v>
      </c>
      <c r="B81" s="158" t="s">
        <v>236</v>
      </c>
      <c r="C81" s="191" t="s">
        <v>237</v>
      </c>
      <c r="D81" s="160" t="s">
        <v>154</v>
      </c>
      <c r="E81" s="166">
        <v>10.8</v>
      </c>
      <c r="F81" s="168">
        <f t="shared" si="16"/>
        <v>0</v>
      </c>
      <c r="G81" s="169">
        <f t="shared" si="17"/>
        <v>0</v>
      </c>
      <c r="H81" s="169"/>
      <c r="I81" s="169">
        <f t="shared" si="18"/>
        <v>0</v>
      </c>
      <c r="J81" s="169"/>
      <c r="K81" s="169">
        <f t="shared" si="19"/>
        <v>0</v>
      </c>
      <c r="L81" s="169">
        <v>21</v>
      </c>
      <c r="M81" s="169">
        <f t="shared" si="20"/>
        <v>0</v>
      </c>
      <c r="N81" s="161">
        <v>0</v>
      </c>
      <c r="O81" s="161">
        <f t="shared" si="21"/>
        <v>0</v>
      </c>
      <c r="P81" s="161">
        <v>0</v>
      </c>
      <c r="Q81" s="161">
        <f t="shared" si="22"/>
        <v>0</v>
      </c>
      <c r="R81" s="161"/>
      <c r="S81" s="161"/>
      <c r="T81" s="162">
        <v>0</v>
      </c>
      <c r="U81" s="161">
        <f t="shared" si="23"/>
        <v>0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116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52">
        <v>59</v>
      </c>
      <c r="B82" s="158" t="s">
        <v>238</v>
      </c>
      <c r="C82" s="191" t="s">
        <v>239</v>
      </c>
      <c r="D82" s="160" t="s">
        <v>154</v>
      </c>
      <c r="E82" s="166">
        <v>5.4</v>
      </c>
      <c r="F82" s="168">
        <f t="shared" si="16"/>
        <v>0</v>
      </c>
      <c r="G82" s="169">
        <f t="shared" si="17"/>
        <v>0</v>
      </c>
      <c r="H82" s="169"/>
      <c r="I82" s="169">
        <f t="shared" si="18"/>
        <v>0</v>
      </c>
      <c r="J82" s="169"/>
      <c r="K82" s="169">
        <f t="shared" si="19"/>
        <v>0</v>
      </c>
      <c r="L82" s="169">
        <v>21</v>
      </c>
      <c r="M82" s="169">
        <f t="shared" si="20"/>
        <v>0</v>
      </c>
      <c r="N82" s="161">
        <v>0</v>
      </c>
      <c r="O82" s="161">
        <f t="shared" si="21"/>
        <v>0</v>
      </c>
      <c r="P82" s="161">
        <v>0</v>
      </c>
      <c r="Q82" s="161">
        <f t="shared" si="22"/>
        <v>0</v>
      </c>
      <c r="R82" s="161"/>
      <c r="S82" s="161"/>
      <c r="T82" s="162">
        <v>0.94199999999999995</v>
      </c>
      <c r="U82" s="161">
        <f t="shared" si="23"/>
        <v>5.09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116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52">
        <v>60</v>
      </c>
      <c r="B83" s="158" t="s">
        <v>240</v>
      </c>
      <c r="C83" s="191" t="s">
        <v>241</v>
      </c>
      <c r="D83" s="160" t="s">
        <v>154</v>
      </c>
      <c r="E83" s="166">
        <v>5.4</v>
      </c>
      <c r="F83" s="168">
        <f t="shared" si="16"/>
        <v>0</v>
      </c>
      <c r="G83" s="169">
        <f t="shared" si="17"/>
        <v>0</v>
      </c>
      <c r="H83" s="169"/>
      <c r="I83" s="169">
        <f t="shared" si="18"/>
        <v>0</v>
      </c>
      <c r="J83" s="169"/>
      <c r="K83" s="169">
        <f t="shared" si="19"/>
        <v>0</v>
      </c>
      <c r="L83" s="169">
        <v>21</v>
      </c>
      <c r="M83" s="169">
        <f t="shared" si="20"/>
        <v>0</v>
      </c>
      <c r="N83" s="161">
        <v>0</v>
      </c>
      <c r="O83" s="161">
        <f t="shared" si="21"/>
        <v>0</v>
      </c>
      <c r="P83" s="161">
        <v>0</v>
      </c>
      <c r="Q83" s="161">
        <f t="shared" si="22"/>
        <v>0</v>
      </c>
      <c r="R83" s="161"/>
      <c r="S83" s="161"/>
      <c r="T83" s="162">
        <v>0</v>
      </c>
      <c r="U83" s="161">
        <f t="shared" si="23"/>
        <v>0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116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>
      <c r="A84" s="153" t="s">
        <v>111</v>
      </c>
      <c r="B84" s="159" t="s">
        <v>84</v>
      </c>
      <c r="C84" s="192" t="s">
        <v>27</v>
      </c>
      <c r="D84" s="163"/>
      <c r="E84" s="167"/>
      <c r="F84" s="170"/>
      <c r="G84" s="170">
        <f>SUMIF(AE85:AE85,"&lt;&gt;NOR",G85:G85)</f>
        <v>0</v>
      </c>
      <c r="H84" s="170"/>
      <c r="I84" s="170">
        <f>SUM(I85:I85)</f>
        <v>0</v>
      </c>
      <c r="J84" s="170"/>
      <c r="K84" s="170">
        <f>SUM(K85:K85)</f>
        <v>0</v>
      </c>
      <c r="L84" s="170"/>
      <c r="M84" s="170">
        <f>SUM(M85:M85)</f>
        <v>0</v>
      </c>
      <c r="N84" s="164"/>
      <c r="O84" s="164">
        <f>SUM(O85:O85)</f>
        <v>0</v>
      </c>
      <c r="P84" s="164"/>
      <c r="Q84" s="164">
        <f>SUM(Q85:Q85)</f>
        <v>0</v>
      </c>
      <c r="R84" s="164"/>
      <c r="S84" s="164"/>
      <c r="T84" s="165"/>
      <c r="U84" s="164">
        <f>SUM(U85:U85)</f>
        <v>0</v>
      </c>
      <c r="AE84" t="s">
        <v>112</v>
      </c>
    </row>
    <row r="85" spans="1:60" ht="20.25" outlineLevel="1">
      <c r="A85" s="152">
        <v>61</v>
      </c>
      <c r="B85" s="158" t="s">
        <v>242</v>
      </c>
      <c r="C85" s="191" t="s">
        <v>243</v>
      </c>
      <c r="D85" s="160" t="s">
        <v>244</v>
      </c>
      <c r="E85" s="166">
        <v>1</v>
      </c>
      <c r="F85" s="168">
        <f>H85+J85</f>
        <v>0</v>
      </c>
      <c r="G85" s="169">
        <f>ROUND(E85*F85,2)</f>
        <v>0</v>
      </c>
      <c r="H85" s="169"/>
      <c r="I85" s="169">
        <f>ROUND(E85*H85,2)</f>
        <v>0</v>
      </c>
      <c r="J85" s="169"/>
      <c r="K85" s="169">
        <f>ROUND(E85*J85,2)</f>
        <v>0</v>
      </c>
      <c r="L85" s="169">
        <v>21</v>
      </c>
      <c r="M85" s="169">
        <f>G85*(1+L85/100)</f>
        <v>0</v>
      </c>
      <c r="N85" s="161">
        <v>0</v>
      </c>
      <c r="O85" s="161">
        <f>ROUND(E85*N85,5)</f>
        <v>0</v>
      </c>
      <c r="P85" s="161">
        <v>0</v>
      </c>
      <c r="Q85" s="161">
        <f>ROUND(E85*P85,5)</f>
        <v>0</v>
      </c>
      <c r="R85" s="161"/>
      <c r="S85" s="161"/>
      <c r="T85" s="162">
        <v>0</v>
      </c>
      <c r="U85" s="161">
        <f>ROUND(E85*T85,2)</f>
        <v>0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116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>
      <c r="A86" s="153" t="s">
        <v>111</v>
      </c>
      <c r="B86" s="159" t="s">
        <v>85</v>
      </c>
      <c r="C86" s="192" t="s">
        <v>26</v>
      </c>
      <c r="D86" s="163"/>
      <c r="E86" s="167"/>
      <c r="F86" s="170"/>
      <c r="G86" s="170">
        <f>SUMIF(AE87:AE93,"&lt;&gt;NOR",G87:G93)</f>
        <v>0</v>
      </c>
      <c r="H86" s="170"/>
      <c r="I86" s="170">
        <f>SUM(I87:I93)</f>
        <v>0</v>
      </c>
      <c r="J86" s="170"/>
      <c r="K86" s="170">
        <f>SUM(K87:K93)</f>
        <v>0</v>
      </c>
      <c r="L86" s="170"/>
      <c r="M86" s="170">
        <f>SUM(M87:M93)</f>
        <v>0</v>
      </c>
      <c r="N86" s="164"/>
      <c r="O86" s="164">
        <f>SUM(O87:O93)</f>
        <v>0</v>
      </c>
      <c r="P86" s="164"/>
      <c r="Q86" s="164">
        <f>SUM(Q87:Q93)</f>
        <v>0</v>
      </c>
      <c r="R86" s="164"/>
      <c r="S86" s="164"/>
      <c r="T86" s="165"/>
      <c r="U86" s="164">
        <f>SUM(U87:U93)</f>
        <v>20</v>
      </c>
      <c r="AE86" t="s">
        <v>112</v>
      </c>
    </row>
    <row r="87" spans="1:60" outlineLevel="1">
      <c r="A87" s="152">
        <v>62</v>
      </c>
      <c r="B87" s="158" t="s">
        <v>245</v>
      </c>
      <c r="C87" s="191" t="s">
        <v>246</v>
      </c>
      <c r="D87" s="160" t="s">
        <v>244</v>
      </c>
      <c r="E87" s="166">
        <v>1</v>
      </c>
      <c r="F87" s="168">
        <f t="shared" ref="F87:F93" si="24">H87+J87</f>
        <v>0</v>
      </c>
      <c r="G87" s="169">
        <f t="shared" ref="G87:G93" si="25">ROUND(E87*F87,2)</f>
        <v>0</v>
      </c>
      <c r="H87" s="169"/>
      <c r="I87" s="169">
        <f t="shared" ref="I87:I93" si="26">ROUND(E87*H87,2)</f>
        <v>0</v>
      </c>
      <c r="J87" s="169"/>
      <c r="K87" s="169">
        <f t="shared" ref="K87:K93" si="27">ROUND(E87*J87,2)</f>
        <v>0</v>
      </c>
      <c r="L87" s="169">
        <v>21</v>
      </c>
      <c r="M87" s="169">
        <f t="shared" ref="M87:M93" si="28">G87*(1+L87/100)</f>
        <v>0</v>
      </c>
      <c r="N87" s="161">
        <v>0</v>
      </c>
      <c r="O87" s="161">
        <f t="shared" ref="O87:O93" si="29">ROUND(E87*N87,5)</f>
        <v>0</v>
      </c>
      <c r="P87" s="161">
        <v>0</v>
      </c>
      <c r="Q87" s="161">
        <f t="shared" ref="Q87:Q93" si="30">ROUND(E87*P87,5)</f>
        <v>0</v>
      </c>
      <c r="R87" s="161"/>
      <c r="S87" s="161"/>
      <c r="T87" s="162">
        <v>0</v>
      </c>
      <c r="U87" s="161">
        <f t="shared" ref="U87:U93" si="31">ROUND(E87*T87,2)</f>
        <v>0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116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>
      <c r="A88" s="152">
        <v>63</v>
      </c>
      <c r="B88" s="158" t="s">
        <v>247</v>
      </c>
      <c r="C88" s="191" t="s">
        <v>248</v>
      </c>
      <c r="D88" s="160" t="s">
        <v>244</v>
      </c>
      <c r="E88" s="166">
        <v>1</v>
      </c>
      <c r="F88" s="168">
        <f t="shared" si="24"/>
        <v>0</v>
      </c>
      <c r="G88" s="169">
        <f t="shared" si="25"/>
        <v>0</v>
      </c>
      <c r="H88" s="169"/>
      <c r="I88" s="169">
        <f t="shared" si="26"/>
        <v>0</v>
      </c>
      <c r="J88" s="169"/>
      <c r="K88" s="169">
        <f t="shared" si="27"/>
        <v>0</v>
      </c>
      <c r="L88" s="169">
        <v>21</v>
      </c>
      <c r="M88" s="169">
        <f t="shared" si="28"/>
        <v>0</v>
      </c>
      <c r="N88" s="161">
        <v>0</v>
      </c>
      <c r="O88" s="161">
        <f t="shared" si="29"/>
        <v>0</v>
      </c>
      <c r="P88" s="161">
        <v>0</v>
      </c>
      <c r="Q88" s="161">
        <f t="shared" si="30"/>
        <v>0</v>
      </c>
      <c r="R88" s="161"/>
      <c r="S88" s="161"/>
      <c r="T88" s="162">
        <v>0</v>
      </c>
      <c r="U88" s="161">
        <f t="shared" si="31"/>
        <v>0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116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>
      <c r="A89" s="152">
        <v>64</v>
      </c>
      <c r="B89" s="158" t="s">
        <v>249</v>
      </c>
      <c r="C89" s="191" t="s">
        <v>250</v>
      </c>
      <c r="D89" s="160" t="s">
        <v>244</v>
      </c>
      <c r="E89" s="166">
        <v>1</v>
      </c>
      <c r="F89" s="168">
        <f t="shared" si="24"/>
        <v>0</v>
      </c>
      <c r="G89" s="169">
        <f t="shared" si="25"/>
        <v>0</v>
      </c>
      <c r="H89" s="169"/>
      <c r="I89" s="169">
        <f t="shared" si="26"/>
        <v>0</v>
      </c>
      <c r="J89" s="169"/>
      <c r="K89" s="169">
        <f t="shared" si="27"/>
        <v>0</v>
      </c>
      <c r="L89" s="169">
        <v>21</v>
      </c>
      <c r="M89" s="169">
        <f t="shared" si="28"/>
        <v>0</v>
      </c>
      <c r="N89" s="161">
        <v>0</v>
      </c>
      <c r="O89" s="161">
        <f t="shared" si="29"/>
        <v>0</v>
      </c>
      <c r="P89" s="161">
        <v>0</v>
      </c>
      <c r="Q89" s="161">
        <f t="shared" si="30"/>
        <v>0</v>
      </c>
      <c r="R89" s="161"/>
      <c r="S89" s="161"/>
      <c r="T89" s="162">
        <v>0</v>
      </c>
      <c r="U89" s="161">
        <f t="shared" si="31"/>
        <v>0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116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>
      <c r="A90" s="152">
        <v>65</v>
      </c>
      <c r="B90" s="158" t="s">
        <v>251</v>
      </c>
      <c r="C90" s="191" t="s">
        <v>252</v>
      </c>
      <c r="D90" s="160" t="s">
        <v>244</v>
      </c>
      <c r="E90" s="166">
        <v>1</v>
      </c>
      <c r="F90" s="168">
        <f t="shared" si="24"/>
        <v>0</v>
      </c>
      <c r="G90" s="169">
        <f t="shared" si="25"/>
        <v>0</v>
      </c>
      <c r="H90" s="169"/>
      <c r="I90" s="169">
        <f t="shared" si="26"/>
        <v>0</v>
      </c>
      <c r="J90" s="169"/>
      <c r="K90" s="169">
        <f t="shared" si="27"/>
        <v>0</v>
      </c>
      <c r="L90" s="169">
        <v>21</v>
      </c>
      <c r="M90" s="169">
        <f t="shared" si="28"/>
        <v>0</v>
      </c>
      <c r="N90" s="161">
        <v>0</v>
      </c>
      <c r="O90" s="161">
        <f t="shared" si="29"/>
        <v>0</v>
      </c>
      <c r="P90" s="161">
        <v>0</v>
      </c>
      <c r="Q90" s="161">
        <f t="shared" si="30"/>
        <v>0</v>
      </c>
      <c r="R90" s="161"/>
      <c r="S90" s="161"/>
      <c r="T90" s="162">
        <v>0</v>
      </c>
      <c r="U90" s="161">
        <f t="shared" si="31"/>
        <v>0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116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2">
        <v>66</v>
      </c>
      <c r="B91" s="158" t="s">
        <v>253</v>
      </c>
      <c r="C91" s="191" t="s">
        <v>254</v>
      </c>
      <c r="D91" s="160" t="s">
        <v>244</v>
      </c>
      <c r="E91" s="166">
        <v>1</v>
      </c>
      <c r="F91" s="168">
        <f t="shared" si="24"/>
        <v>0</v>
      </c>
      <c r="G91" s="169">
        <f t="shared" si="25"/>
        <v>0</v>
      </c>
      <c r="H91" s="169"/>
      <c r="I91" s="169">
        <f t="shared" si="26"/>
        <v>0</v>
      </c>
      <c r="J91" s="169"/>
      <c r="K91" s="169">
        <f t="shared" si="27"/>
        <v>0</v>
      </c>
      <c r="L91" s="169">
        <v>21</v>
      </c>
      <c r="M91" s="169">
        <f t="shared" si="28"/>
        <v>0</v>
      </c>
      <c r="N91" s="161">
        <v>0</v>
      </c>
      <c r="O91" s="161">
        <f t="shared" si="29"/>
        <v>0</v>
      </c>
      <c r="P91" s="161">
        <v>0</v>
      </c>
      <c r="Q91" s="161">
        <f t="shared" si="30"/>
        <v>0</v>
      </c>
      <c r="R91" s="161"/>
      <c r="S91" s="161"/>
      <c r="T91" s="162">
        <v>0</v>
      </c>
      <c r="U91" s="161">
        <f t="shared" si="31"/>
        <v>0</v>
      </c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116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>
      <c r="A92" s="152">
        <v>67</v>
      </c>
      <c r="B92" s="158" t="s">
        <v>255</v>
      </c>
      <c r="C92" s="191" t="s">
        <v>256</v>
      </c>
      <c r="D92" s="160" t="s">
        <v>244</v>
      </c>
      <c r="E92" s="166">
        <v>1</v>
      </c>
      <c r="F92" s="168">
        <f t="shared" si="24"/>
        <v>0</v>
      </c>
      <c r="G92" s="169">
        <f t="shared" si="25"/>
        <v>0</v>
      </c>
      <c r="H92" s="169"/>
      <c r="I92" s="169">
        <f t="shared" si="26"/>
        <v>0</v>
      </c>
      <c r="J92" s="169"/>
      <c r="K92" s="169">
        <f t="shared" si="27"/>
        <v>0</v>
      </c>
      <c r="L92" s="169">
        <v>21</v>
      </c>
      <c r="M92" s="169">
        <f t="shared" si="28"/>
        <v>0</v>
      </c>
      <c r="N92" s="161">
        <v>0</v>
      </c>
      <c r="O92" s="161">
        <f t="shared" si="29"/>
        <v>0</v>
      </c>
      <c r="P92" s="161">
        <v>0</v>
      </c>
      <c r="Q92" s="161">
        <f t="shared" si="30"/>
        <v>0</v>
      </c>
      <c r="R92" s="161"/>
      <c r="S92" s="161"/>
      <c r="T92" s="162">
        <v>0</v>
      </c>
      <c r="U92" s="161">
        <f t="shared" si="31"/>
        <v>0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116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>
      <c r="A93" s="179">
        <v>68</v>
      </c>
      <c r="B93" s="180" t="s">
        <v>257</v>
      </c>
      <c r="C93" s="193" t="s">
        <v>258</v>
      </c>
      <c r="D93" s="181" t="s">
        <v>259</v>
      </c>
      <c r="E93" s="182">
        <v>20</v>
      </c>
      <c r="F93" s="183">
        <f t="shared" si="24"/>
        <v>0</v>
      </c>
      <c r="G93" s="184">
        <f t="shared" si="25"/>
        <v>0</v>
      </c>
      <c r="H93" s="184"/>
      <c r="I93" s="184">
        <f t="shared" si="26"/>
        <v>0</v>
      </c>
      <c r="J93" s="184"/>
      <c r="K93" s="184">
        <f t="shared" si="27"/>
        <v>0</v>
      </c>
      <c r="L93" s="184">
        <v>21</v>
      </c>
      <c r="M93" s="184">
        <f t="shared" si="28"/>
        <v>0</v>
      </c>
      <c r="N93" s="185">
        <v>0</v>
      </c>
      <c r="O93" s="185">
        <f t="shared" si="29"/>
        <v>0</v>
      </c>
      <c r="P93" s="185">
        <v>0</v>
      </c>
      <c r="Q93" s="185">
        <f t="shared" si="30"/>
        <v>0</v>
      </c>
      <c r="R93" s="185"/>
      <c r="S93" s="185"/>
      <c r="T93" s="186">
        <v>1</v>
      </c>
      <c r="U93" s="185">
        <f t="shared" si="31"/>
        <v>20</v>
      </c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116</v>
      </c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>
      <c r="A94" s="6"/>
      <c r="B94" s="7" t="s">
        <v>260</v>
      </c>
      <c r="C94" s="194" t="s">
        <v>260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AC94">
        <v>15</v>
      </c>
      <c r="AD94">
        <v>21</v>
      </c>
    </row>
    <row r="95" spans="1:60" ht="13.15">
      <c r="A95" s="187"/>
      <c r="B95" s="188" t="s">
        <v>28</v>
      </c>
      <c r="C95" s="195" t="s">
        <v>260</v>
      </c>
      <c r="D95" s="189"/>
      <c r="E95" s="189"/>
      <c r="F95" s="189"/>
      <c r="G95" s="190">
        <f>G8+G13+G15+G17+G22+G26+G30+G32+G34+G37+G40+G55+G61+G69+G74+G77+G84+G86</f>
        <v>0</v>
      </c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AC95">
        <f>SUMIF(L7:L93,AC94,G7:G93)</f>
        <v>0</v>
      </c>
      <c r="AD95">
        <f>SUMIF(L7:L93,AD94,G7:G93)</f>
        <v>0</v>
      </c>
      <c r="AE95" t="s">
        <v>261</v>
      </c>
    </row>
    <row r="96" spans="1:60">
      <c r="A96" s="6"/>
      <c r="B96" s="7" t="s">
        <v>260</v>
      </c>
      <c r="C96" s="194" t="s">
        <v>260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>
      <c r="A97" s="6"/>
      <c r="B97" s="7" t="s">
        <v>260</v>
      </c>
      <c r="C97" s="194" t="s">
        <v>260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>
      <c r="A98" s="257" t="s">
        <v>262</v>
      </c>
      <c r="B98" s="257"/>
      <c r="C98" s="258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>
      <c r="A99" s="259"/>
      <c r="B99" s="260"/>
      <c r="C99" s="261"/>
      <c r="D99" s="260"/>
      <c r="E99" s="260"/>
      <c r="F99" s="260"/>
      <c r="G99" s="262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AE99" t="s">
        <v>263</v>
      </c>
    </row>
    <row r="100" spans="1:31">
      <c r="A100" s="263"/>
      <c r="B100" s="264"/>
      <c r="C100" s="265"/>
      <c r="D100" s="264"/>
      <c r="E100" s="264"/>
      <c r="F100" s="264"/>
      <c r="G100" s="26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>
      <c r="A101" s="263"/>
      <c r="B101" s="264"/>
      <c r="C101" s="265"/>
      <c r="D101" s="264"/>
      <c r="E101" s="264"/>
      <c r="F101" s="264"/>
      <c r="G101" s="26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>
      <c r="A102" s="263"/>
      <c r="B102" s="264"/>
      <c r="C102" s="265"/>
      <c r="D102" s="264"/>
      <c r="E102" s="264"/>
      <c r="F102" s="264"/>
      <c r="G102" s="26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>
      <c r="A103" s="267"/>
      <c r="B103" s="268"/>
      <c r="C103" s="269"/>
      <c r="D103" s="268"/>
      <c r="E103" s="268"/>
      <c r="F103" s="268"/>
      <c r="G103" s="270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>
      <c r="A104" s="6"/>
      <c r="B104" s="7" t="s">
        <v>260</v>
      </c>
      <c r="C104" s="194" t="s">
        <v>260</v>
      </c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31">
      <c r="C105" s="196"/>
      <c r="AE105" t="s">
        <v>264</v>
      </c>
    </row>
  </sheetData>
  <mergeCells count="6">
    <mergeCell ref="A99:G103"/>
    <mergeCell ref="A1:G1"/>
    <mergeCell ref="C2:G2"/>
    <mergeCell ref="C3:G3"/>
    <mergeCell ref="C4:G4"/>
    <mergeCell ref="A98:C98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 Klimová</dc:creator>
  <cp:lastModifiedBy>leos.konvalina</cp:lastModifiedBy>
  <cp:lastPrinted>2014-02-28T09:52:57Z</cp:lastPrinted>
  <dcterms:created xsi:type="dcterms:W3CDTF">2009-04-08T07:15:50Z</dcterms:created>
  <dcterms:modified xsi:type="dcterms:W3CDTF">2023-09-26T07:41:30Z</dcterms:modified>
</cp:coreProperties>
</file>